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Z:\ESTADISTICAS DASHBOARD\"/>
    </mc:Choice>
  </mc:AlternateContent>
  <xr:revisionPtr revIDLastSave="0" documentId="13_ncr:1_{08F4266A-EE5F-466F-B046-C8AA6F2D1B6C}" xr6:coauthVersionLast="47" xr6:coauthVersionMax="47" xr10:uidLastSave="{00000000-0000-0000-0000-000000000000}"/>
  <bookViews>
    <workbookView xWindow="-120" yWindow="-120" windowWidth="29040" windowHeight="15840" activeTab="2" xr2:uid="{00000000-000D-0000-FFFF-FFFF00000000}"/>
  </bookViews>
  <sheets>
    <sheet name="Data Cruda de Hechos" sheetId="1" r:id="rId1"/>
    <sheet name="Data Cruda de Afecciones " sheetId="2" r:id="rId2"/>
    <sheet name="Data de la Variables " sheetId="3" r:id="rId3"/>
  </sheets>
  <externalReferences>
    <externalReference r:id="rId4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2" i="3" l="1" a="1"/>
  <c r="H12" i="3" s="1"/>
  <c r="H13" i="3" a="1"/>
  <c r="H13" i="3" s="1"/>
  <c r="H14" i="3" a="1"/>
  <c r="H14" i="3" s="1"/>
  <c r="H15" i="3" a="1"/>
  <c r="H15" i="3" s="1"/>
  <c r="H16" i="3" a="1"/>
  <c r="H16" i="3" s="1"/>
  <c r="H17" i="3" a="1"/>
  <c r="H17" i="3" s="1"/>
  <c r="H18" i="3" a="1"/>
  <c r="H18" i="3" s="1"/>
  <c r="H11" i="3" a="1"/>
  <c r="H11" i="3" s="1"/>
  <c r="G13" i="3"/>
  <c r="G14" i="3"/>
  <c r="G15" i="3"/>
  <c r="G16" i="3"/>
  <c r="G17" i="3"/>
  <c r="G18" i="3"/>
  <c r="G11" i="3"/>
  <c r="G12" i="3"/>
  <c r="F12" i="3"/>
  <c r="F13" i="3"/>
  <c r="F14" i="3"/>
  <c r="F15" i="3"/>
  <c r="F16" i="3"/>
  <c r="F17" i="3"/>
  <c r="F18" i="3"/>
  <c r="F11" i="3"/>
  <c r="B169" i="1" l="1"/>
  <c r="B166" i="1"/>
  <c r="B164" i="1"/>
  <c r="D69" i="2" l="1"/>
  <c r="C31" i="2"/>
  <c r="B31" i="2"/>
  <c r="B10" i="2"/>
  <c r="C73" i="1"/>
  <c r="B20" i="1"/>
  <c r="D73" i="1"/>
  <c r="C20" i="1"/>
  <c r="B98" i="1"/>
  <c r="D20" i="1"/>
  <c r="C98" i="1"/>
  <c r="B49" i="1"/>
  <c r="D98" i="1"/>
  <c r="C49" i="1"/>
  <c r="D49" i="1"/>
  <c r="B73" i="1"/>
  <c r="B95" i="1"/>
  <c r="D95" i="1"/>
  <c r="D27" i="2"/>
  <c r="B46" i="1"/>
  <c r="D65" i="2"/>
  <c r="D18" i="1"/>
  <c r="C95" i="1"/>
  <c r="C46" i="1"/>
  <c r="C27" i="2"/>
  <c r="D46" i="1"/>
  <c r="B45" i="2"/>
  <c r="B70" i="1"/>
  <c r="C70" i="1"/>
  <c r="B18" i="1"/>
  <c r="D70" i="1"/>
  <c r="C18" i="1"/>
  <c r="D31" i="2"/>
  <c r="C45" i="2"/>
  <c r="B49" i="2"/>
  <c r="D45" i="2"/>
  <c r="C49" i="2"/>
  <c r="C10" i="2"/>
  <c r="B65" i="2"/>
  <c r="B14" i="2"/>
  <c r="D49" i="2"/>
  <c r="D10" i="2"/>
  <c r="C65" i="2"/>
  <c r="C14" i="2"/>
  <c r="B69" i="2"/>
  <c r="B27" i="2"/>
  <c r="D14" i="2"/>
  <c r="C69" i="2"/>
  <c r="C66" i="1"/>
  <c r="D97" i="1"/>
  <c r="C97" i="1"/>
  <c r="B97" i="1"/>
  <c r="D72" i="1"/>
  <c r="C72" i="1"/>
  <c r="B72" i="1"/>
  <c r="D48" i="1"/>
  <c r="C48" i="1"/>
  <c r="B48" i="1"/>
  <c r="D21" i="1"/>
  <c r="C21" i="1"/>
  <c r="B21" i="1"/>
  <c r="D96" i="1"/>
  <c r="C96" i="1"/>
  <c r="B96" i="1"/>
  <c r="D71" i="1"/>
  <c r="C71" i="1"/>
  <c r="B71" i="1"/>
  <c r="D47" i="1"/>
  <c r="C47" i="1"/>
  <c r="B47" i="1"/>
  <c r="D19" i="1"/>
  <c r="C19" i="1"/>
  <c r="B19" i="1"/>
  <c r="D93" i="1"/>
  <c r="C93" i="1"/>
  <c r="B93" i="1"/>
  <c r="D68" i="1"/>
  <c r="C68" i="1"/>
  <c r="B68" i="1"/>
  <c r="D44" i="1"/>
  <c r="C44" i="1"/>
  <c r="B44" i="1"/>
  <c r="D16" i="1"/>
  <c r="C16" i="1"/>
  <c r="B163" i="1"/>
  <c r="B16" i="1"/>
  <c r="D92" i="1"/>
  <c r="C92" i="1"/>
  <c r="B92" i="1"/>
  <c r="D67" i="1"/>
  <c r="C67" i="1"/>
  <c r="B67" i="1"/>
  <c r="D43" i="1"/>
  <c r="C43" i="1"/>
  <c r="B43" i="1"/>
  <c r="D15" i="1"/>
  <c r="C15" i="1"/>
  <c r="B15" i="1"/>
  <c r="D85" i="1"/>
  <c r="C85" i="1"/>
  <c r="B85" i="1"/>
  <c r="D60" i="1"/>
  <c r="C60" i="1"/>
  <c r="B60" i="1"/>
  <c r="D36" i="1"/>
  <c r="C36" i="1"/>
  <c r="B36" i="1"/>
  <c r="D8" i="1"/>
  <c r="C8" i="1"/>
  <c r="B8" i="1"/>
  <c r="D90" i="1"/>
  <c r="C90" i="1"/>
  <c r="B90" i="1"/>
  <c r="D65" i="1"/>
  <c r="C65" i="1"/>
  <c r="B65" i="1"/>
  <c r="D41" i="1"/>
  <c r="C41" i="1"/>
  <c r="B41" i="1"/>
  <c r="D13" i="1"/>
  <c r="C13" i="1"/>
  <c r="B13" i="1"/>
  <c r="B11" i="1"/>
  <c r="C11" i="1"/>
  <c r="D11" i="1"/>
  <c r="B39" i="1"/>
  <c r="C39" i="1"/>
  <c r="D39" i="1"/>
  <c r="B63" i="1"/>
  <c r="C63" i="1"/>
  <c r="D63" i="1"/>
  <c r="B88" i="1"/>
  <c r="C88" i="1"/>
  <c r="D88" i="1"/>
  <c r="D87" i="1"/>
  <c r="C87" i="1"/>
  <c r="B87" i="1"/>
  <c r="D62" i="1"/>
  <c r="C62" i="1"/>
  <c r="B62" i="1"/>
  <c r="D38" i="1"/>
  <c r="C38" i="1"/>
  <c r="B38" i="1"/>
  <c r="D10" i="1"/>
  <c r="C10" i="1"/>
  <c r="B10" i="1"/>
  <c r="D86" i="1"/>
  <c r="C86" i="1"/>
  <c r="B86" i="1"/>
  <c r="D61" i="1"/>
  <c r="C61" i="1"/>
  <c r="B61" i="1"/>
  <c r="D37" i="1"/>
  <c r="C37" i="1"/>
  <c r="B37" i="1"/>
  <c r="E37" i="1" s="1"/>
  <c r="D9" i="1"/>
  <c r="C9" i="1"/>
  <c r="B9" i="1"/>
  <c r="B152" i="1"/>
  <c r="B150" i="1"/>
  <c r="B149" i="1"/>
  <c r="B153" i="1"/>
  <c r="B151" i="1"/>
  <c r="B148" i="1"/>
  <c r="B89" i="1"/>
  <c r="B147" i="1"/>
  <c r="B146" i="1"/>
  <c r="D139" i="1"/>
  <c r="D137" i="1"/>
  <c r="D136" i="1"/>
  <c r="D140" i="1"/>
  <c r="D138" i="1"/>
  <c r="D135" i="1"/>
  <c r="D64" i="1"/>
  <c r="D134" i="1"/>
  <c r="D133" i="1"/>
  <c r="C64" i="1"/>
  <c r="B139" i="1"/>
  <c r="B137" i="1"/>
  <c r="B136" i="1"/>
  <c r="B140" i="1"/>
  <c r="B138" i="1"/>
  <c r="B135" i="1"/>
  <c r="B64" i="1"/>
  <c r="B134" i="1"/>
  <c r="B133" i="1"/>
  <c r="B132" i="1"/>
  <c r="D126" i="1"/>
  <c r="D124" i="1"/>
  <c r="D123" i="1"/>
  <c r="D127" i="1"/>
  <c r="D125" i="1"/>
  <c r="D122" i="1"/>
  <c r="D40" i="1"/>
  <c r="D121" i="1"/>
  <c r="D120" i="1"/>
  <c r="D119" i="1"/>
  <c r="C126" i="1"/>
  <c r="C124" i="1"/>
  <c r="C123" i="1"/>
  <c r="C127" i="1"/>
  <c r="C125" i="1"/>
  <c r="C122" i="1"/>
  <c r="C40" i="1"/>
  <c r="C121" i="1"/>
  <c r="C120" i="1"/>
  <c r="B126" i="1"/>
  <c r="B124" i="1"/>
  <c r="B123" i="1"/>
  <c r="B127" i="1"/>
  <c r="B125" i="1"/>
  <c r="B122" i="1"/>
  <c r="B40" i="1"/>
  <c r="B121" i="1"/>
  <c r="B120" i="1"/>
  <c r="D112" i="1"/>
  <c r="D110" i="1"/>
  <c r="D109" i="1"/>
  <c r="D113" i="1"/>
  <c r="D111" i="1"/>
  <c r="D108" i="1"/>
  <c r="D12" i="1"/>
  <c r="D107" i="1"/>
  <c r="D106" i="1"/>
  <c r="C152" i="1"/>
  <c r="C150" i="1"/>
  <c r="C149" i="1"/>
  <c r="C153" i="1"/>
  <c r="C151" i="1"/>
  <c r="C148" i="1"/>
  <c r="C89" i="1"/>
  <c r="C147" i="1"/>
  <c r="C146" i="1"/>
  <c r="D89" i="1"/>
  <c r="C145" i="1"/>
  <c r="B145" i="1"/>
  <c r="D132" i="1"/>
  <c r="C119" i="1"/>
  <c r="B119" i="1"/>
  <c r="D105" i="1"/>
  <c r="C112" i="1"/>
  <c r="C110" i="1"/>
  <c r="C109" i="1"/>
  <c r="C113" i="1"/>
  <c r="C111" i="1"/>
  <c r="C108" i="1"/>
  <c r="C12" i="1"/>
  <c r="C107" i="1"/>
  <c r="C106" i="1"/>
  <c r="C105" i="1"/>
  <c r="B112" i="1"/>
  <c r="B110" i="1"/>
  <c r="B109" i="1"/>
  <c r="B113" i="1"/>
  <c r="B111" i="1"/>
  <c r="B108" i="1"/>
  <c r="B12" i="1"/>
  <c r="B107" i="1"/>
  <c r="B105" i="1"/>
  <c r="B106" i="1"/>
  <c r="D91" i="1" l="1"/>
  <c r="E73" i="1"/>
  <c r="E111" i="1"/>
  <c r="E120" i="1"/>
  <c r="E124" i="1"/>
  <c r="E14" i="2"/>
  <c r="B17" i="3" s="1"/>
  <c r="E12" i="1"/>
  <c r="E107" i="1"/>
  <c r="E112" i="1"/>
  <c r="E96" i="1"/>
  <c r="E49" i="2"/>
  <c r="D17" i="3" s="1"/>
  <c r="E123" i="1"/>
  <c r="C154" i="1"/>
  <c r="C155" i="1" s="1"/>
  <c r="B128" i="1"/>
  <c r="D66" i="1"/>
  <c r="B42" i="1"/>
  <c r="C114" i="1"/>
  <c r="C115" i="1" s="1"/>
  <c r="D128" i="1"/>
  <c r="D129" i="1" s="1"/>
  <c r="E64" i="1"/>
  <c r="E86" i="1"/>
  <c r="E21" i="1"/>
  <c r="C14" i="1"/>
  <c r="B91" i="1"/>
  <c r="E45" i="2"/>
  <c r="D13" i="3" s="1"/>
  <c r="E46" i="1"/>
  <c r="E49" i="1"/>
  <c r="E10" i="2"/>
  <c r="B13" i="3" s="1"/>
  <c r="E113" i="1"/>
  <c r="E121" i="1"/>
  <c r="E126" i="1"/>
  <c r="E62" i="1"/>
  <c r="E65" i="1"/>
  <c r="E67" i="1"/>
  <c r="E93" i="1"/>
  <c r="E97" i="1"/>
  <c r="D14" i="1"/>
  <c r="C91" i="1"/>
  <c r="E65" i="2"/>
  <c r="E13" i="3" s="1"/>
  <c r="E31" i="2"/>
  <c r="C17" i="3" s="1"/>
  <c r="E109" i="1"/>
  <c r="E40" i="1"/>
  <c r="C132" i="1"/>
  <c r="E132" i="1" s="1"/>
  <c r="D145" i="1"/>
  <c r="C141" i="1"/>
  <c r="D154" i="1"/>
  <c r="B154" i="1"/>
  <c r="E11" i="1"/>
  <c r="E36" i="1"/>
  <c r="E71" i="1"/>
  <c r="E27" i="2"/>
  <c r="C13" i="3" s="1"/>
  <c r="E18" i="1"/>
  <c r="E106" i="1"/>
  <c r="B114" i="1"/>
  <c r="D114" i="1"/>
  <c r="D115" i="1" s="1"/>
  <c r="E122" i="1"/>
  <c r="C128" i="1"/>
  <c r="C129" i="1" s="1"/>
  <c r="C133" i="1"/>
  <c r="E133" i="1" s="1"/>
  <c r="D146" i="1"/>
  <c r="E146" i="1" s="1"/>
  <c r="C137" i="1"/>
  <c r="D150" i="1"/>
  <c r="E150" i="1" s="1"/>
  <c r="E10" i="1"/>
  <c r="E13" i="1"/>
  <c r="E15" i="1"/>
  <c r="E44" i="1"/>
  <c r="E48" i="1"/>
  <c r="C42" i="1"/>
  <c r="E69" i="2"/>
  <c r="E98" i="1"/>
  <c r="E85" i="1"/>
  <c r="C136" i="1"/>
  <c r="E136" i="1" s="1"/>
  <c r="D149" i="1"/>
  <c r="E149" i="1" s="1"/>
  <c r="E110" i="1"/>
  <c r="E125" i="1"/>
  <c r="C134" i="1"/>
  <c r="E134" i="1" s="1"/>
  <c r="D147" i="1"/>
  <c r="E147" i="1" s="1"/>
  <c r="C139" i="1"/>
  <c r="D152" i="1"/>
  <c r="E152" i="1" s="1"/>
  <c r="E87" i="1"/>
  <c r="E63" i="1"/>
  <c r="E90" i="1"/>
  <c r="E92" i="1"/>
  <c r="E19" i="1"/>
  <c r="D42" i="1"/>
  <c r="E88" i="1"/>
  <c r="E105" i="1"/>
  <c r="E127" i="1"/>
  <c r="B141" i="1"/>
  <c r="B142" i="1" s="1"/>
  <c r="E89" i="1"/>
  <c r="E61" i="1"/>
  <c r="E60" i="1"/>
  <c r="B66" i="1"/>
  <c r="C140" i="1"/>
  <c r="E140" i="1" s="1"/>
  <c r="D153" i="1"/>
  <c r="E153" i="1" s="1"/>
  <c r="E145" i="1"/>
  <c r="E137" i="1"/>
  <c r="C135" i="1"/>
  <c r="E135" i="1" s="1"/>
  <c r="D148" i="1"/>
  <c r="E148" i="1" s="1"/>
  <c r="D141" i="1"/>
  <c r="D142" i="1" s="1"/>
  <c r="E38" i="1"/>
  <c r="E41" i="1"/>
  <c r="E43" i="1"/>
  <c r="E68" i="1"/>
  <c r="E72" i="1"/>
  <c r="E20" i="1"/>
  <c r="E119" i="1"/>
  <c r="B129" i="1"/>
  <c r="E108" i="1"/>
  <c r="E139" i="1"/>
  <c r="C138" i="1"/>
  <c r="E138" i="1" s="1"/>
  <c r="D151" i="1"/>
  <c r="E151" i="1" s="1"/>
  <c r="E9" i="1"/>
  <c r="E39" i="1"/>
  <c r="E8" i="1"/>
  <c r="E16" i="1"/>
  <c r="E47" i="1"/>
  <c r="B14" i="1"/>
  <c r="E70" i="1"/>
  <c r="E95" i="1"/>
  <c r="C30" i="2"/>
  <c r="C50" i="2"/>
  <c r="C70" i="2"/>
  <c r="B32" i="2"/>
  <c r="D15" i="2"/>
  <c r="D70" i="2"/>
  <c r="B15" i="2"/>
  <c r="C32" i="2"/>
  <c r="D50" i="2"/>
  <c r="D67" i="2"/>
  <c r="C15" i="2"/>
  <c r="D32" i="2"/>
  <c r="B70" i="2"/>
  <c r="E70" i="2" s="1"/>
  <c r="B50" i="2"/>
  <c r="D29" i="2"/>
  <c r="D12" i="2"/>
  <c r="C47" i="2"/>
  <c r="B12" i="2"/>
  <c r="E12" i="2" s="1"/>
  <c r="B15" i="3" s="1"/>
  <c r="D47" i="2"/>
  <c r="B29" i="2"/>
  <c r="C12" i="2"/>
  <c r="C29" i="2"/>
  <c r="B67" i="2"/>
  <c r="B47" i="2"/>
  <c r="C67" i="2"/>
  <c r="B46" i="2"/>
  <c r="B28" i="2"/>
  <c r="B11" i="2"/>
  <c r="D46" i="2"/>
  <c r="C11" i="2"/>
  <c r="B66" i="2"/>
  <c r="C28" i="2"/>
  <c r="D11" i="2"/>
  <c r="D28" i="2"/>
  <c r="C66" i="2"/>
  <c r="C46" i="2"/>
  <c r="D66" i="2"/>
  <c r="C9" i="2"/>
  <c r="C26" i="2"/>
  <c r="B64" i="2"/>
  <c r="D26" i="2"/>
  <c r="B44" i="2"/>
  <c r="B9" i="2"/>
  <c r="E9" i="2" s="1"/>
  <c r="B12" i="3" s="1"/>
  <c r="C44" i="2"/>
  <c r="D44" i="2"/>
  <c r="D9" i="2"/>
  <c r="C64" i="2"/>
  <c r="B26" i="2"/>
  <c r="D64" i="2"/>
  <c r="C43" i="2"/>
  <c r="B30" i="2"/>
  <c r="E30" i="2" s="1"/>
  <c r="C16" i="3" s="1"/>
  <c r="B8" i="2"/>
  <c r="B63" i="2"/>
  <c r="C8" i="2"/>
  <c r="D43" i="2"/>
  <c r="B25" i="2"/>
  <c r="B48" i="2"/>
  <c r="B13" i="2"/>
  <c r="D8" i="2"/>
  <c r="D25" i="2"/>
  <c r="B43" i="2"/>
  <c r="E43" i="2" s="1"/>
  <c r="D11" i="3" s="1"/>
  <c r="D30" i="2"/>
  <c r="C48" i="2"/>
  <c r="C68" i="2"/>
  <c r="D13" i="2"/>
  <c r="B68" i="2"/>
  <c r="C25" i="2"/>
  <c r="C63" i="2"/>
  <c r="C13" i="2"/>
  <c r="D48" i="2"/>
  <c r="D63" i="2"/>
  <c r="D68" i="2"/>
  <c r="C17" i="1"/>
  <c r="C22" i="1" s="1"/>
  <c r="B94" i="1"/>
  <c r="D17" i="1"/>
  <c r="D22" i="1" s="1"/>
  <c r="C94" i="1"/>
  <c r="C99" i="1" s="1"/>
  <c r="B45" i="1"/>
  <c r="B50" i="1" s="1"/>
  <c r="D94" i="1"/>
  <c r="D99" i="1" s="1"/>
  <c r="C45" i="1"/>
  <c r="D45" i="1"/>
  <c r="B69" i="1"/>
  <c r="C69" i="1"/>
  <c r="C74" i="1" s="1"/>
  <c r="B17" i="1"/>
  <c r="E17" i="1" s="1"/>
  <c r="D69" i="1"/>
  <c r="E29" i="2" l="1"/>
  <c r="C15" i="3" s="1"/>
  <c r="E44" i="2"/>
  <c r="D12" i="3" s="1"/>
  <c r="E47" i="2"/>
  <c r="D15" i="3" s="1"/>
  <c r="E50" i="2"/>
  <c r="D18" i="3" s="1"/>
  <c r="E128" i="1"/>
  <c r="E114" i="1"/>
  <c r="E115" i="1" s="1"/>
  <c r="E91" i="1"/>
  <c r="E14" i="1"/>
  <c r="E66" i="1"/>
  <c r="C50" i="1"/>
  <c r="B115" i="1"/>
  <c r="D74" i="1"/>
  <c r="E94" i="1"/>
  <c r="D50" i="1"/>
  <c r="E154" i="1"/>
  <c r="E8" i="2"/>
  <c r="B11" i="3" s="1"/>
  <c r="E18" i="3"/>
  <c r="J70" i="2"/>
  <c r="E11" i="2"/>
  <c r="B14" i="3" s="1"/>
  <c r="E32" i="2"/>
  <c r="C18" i="3" s="1"/>
  <c r="E42" i="1"/>
  <c r="D155" i="1"/>
  <c r="J65" i="2"/>
  <c r="E68" i="2"/>
  <c r="E13" i="2"/>
  <c r="B16" i="3" s="1"/>
  <c r="E28" i="2"/>
  <c r="C14" i="3" s="1"/>
  <c r="B99" i="1"/>
  <c r="E48" i="2"/>
  <c r="D16" i="3" s="1"/>
  <c r="E46" i="2"/>
  <c r="D14" i="3" s="1"/>
  <c r="B22" i="1"/>
  <c r="E141" i="1"/>
  <c r="E142" i="1" s="1"/>
  <c r="E25" i="2"/>
  <c r="C11" i="3" s="1"/>
  <c r="E26" i="2"/>
  <c r="C12" i="3" s="1"/>
  <c r="E64" i="2"/>
  <c r="E22" i="1"/>
  <c r="F15" i="1" s="1"/>
  <c r="E129" i="1"/>
  <c r="F127" i="1" s="1"/>
  <c r="C142" i="1"/>
  <c r="E69" i="1"/>
  <c r="E45" i="1"/>
  <c r="E66" i="2"/>
  <c r="E67" i="2"/>
  <c r="E15" i="2"/>
  <c r="B18" i="3" s="1"/>
  <c r="E17" i="3"/>
  <c r="J69" i="2"/>
  <c r="F11" i="1"/>
  <c r="J63" i="2"/>
  <c r="E63" i="2"/>
  <c r="E11" i="3" s="1"/>
  <c r="F20" i="1"/>
  <c r="B155" i="1"/>
  <c r="B74" i="1"/>
  <c r="B168" i="1"/>
  <c r="B165" i="1"/>
  <c r="B162" i="1"/>
  <c r="B161" i="1"/>
  <c r="B160" i="1"/>
  <c r="B159" i="1"/>
  <c r="B158" i="1"/>
  <c r="E99" i="1" l="1"/>
  <c r="F94" i="1" s="1"/>
  <c r="E74" i="1"/>
  <c r="F61" i="1"/>
  <c r="F70" i="1"/>
  <c r="F132" i="1"/>
  <c r="F137" i="1"/>
  <c r="F140" i="1"/>
  <c r="F85" i="1"/>
  <c r="F88" i="1"/>
  <c r="F108" i="1"/>
  <c r="F114" i="1"/>
  <c r="F106" i="1"/>
  <c r="F105" i="1"/>
  <c r="F110" i="1"/>
  <c r="F18" i="1"/>
  <c r="F13" i="1"/>
  <c r="F16" i="1"/>
  <c r="F8" i="1"/>
  <c r="E155" i="1"/>
  <c r="F154" i="1" s="1"/>
  <c r="F14" i="1"/>
  <c r="F19" i="1"/>
  <c r="B167" i="1"/>
  <c r="B170" i="1" s="1"/>
  <c r="C161" i="1" s="1"/>
  <c r="F92" i="1"/>
  <c r="F72" i="1"/>
  <c r="F135" i="1"/>
  <c r="E15" i="3"/>
  <c r="J67" i="2"/>
  <c r="F91" i="1"/>
  <c r="F96" i="1"/>
  <c r="F93" i="1"/>
  <c r="F71" i="1"/>
  <c r="F139" i="1"/>
  <c r="E14" i="3"/>
  <c r="J66" i="2"/>
  <c r="F128" i="1"/>
  <c r="F123" i="1"/>
  <c r="F121" i="1"/>
  <c r="F124" i="1"/>
  <c r="F120" i="1"/>
  <c r="F126" i="1"/>
  <c r="F136" i="1"/>
  <c r="E50" i="1"/>
  <c r="F42" i="1" s="1"/>
  <c r="F66" i="1"/>
  <c r="F63" i="1"/>
  <c r="F111" i="1"/>
  <c r="F113" i="1"/>
  <c r="F107" i="1"/>
  <c r="F112" i="1"/>
  <c r="F138" i="1"/>
  <c r="F21" i="1"/>
  <c r="F12" i="1"/>
  <c r="F141" i="1"/>
  <c r="F125" i="1"/>
  <c r="E16" i="3"/>
  <c r="J68" i="2"/>
  <c r="F151" i="1"/>
  <c r="F69" i="1"/>
  <c r="F67" i="1"/>
  <c r="F64" i="1"/>
  <c r="F65" i="1"/>
  <c r="F62" i="1"/>
  <c r="F73" i="1"/>
  <c r="F122" i="1"/>
  <c r="F95" i="1"/>
  <c r="E12" i="3"/>
  <c r="J64" i="2"/>
  <c r="F133" i="1"/>
  <c r="F87" i="1"/>
  <c r="F68" i="1"/>
  <c r="F17" i="1"/>
  <c r="F149" i="1"/>
  <c r="F9" i="1"/>
  <c r="F10" i="1"/>
  <c r="F119" i="1"/>
  <c r="F109" i="1"/>
  <c r="F115" i="1" s="1"/>
  <c r="F60" i="1"/>
  <c r="F134" i="1"/>
  <c r="F146" i="1"/>
  <c r="F89" i="1" l="1"/>
  <c r="F90" i="1"/>
  <c r="F86" i="1"/>
  <c r="F99" i="1" s="1"/>
  <c r="F148" i="1"/>
  <c r="F97" i="1"/>
  <c r="F98" i="1"/>
  <c r="F147" i="1"/>
  <c r="F45" i="1"/>
  <c r="F22" i="1"/>
  <c r="F142" i="1"/>
  <c r="C168" i="1"/>
  <c r="C159" i="1"/>
  <c r="F150" i="1"/>
  <c r="F145" i="1"/>
  <c r="F152" i="1"/>
  <c r="F153" i="1"/>
  <c r="F74" i="1"/>
  <c r="F129" i="1"/>
  <c r="F39" i="1"/>
  <c r="F37" i="1"/>
  <c r="F46" i="1"/>
  <c r="F49" i="1"/>
  <c r="F36" i="1"/>
  <c r="F48" i="1"/>
  <c r="F38" i="1"/>
  <c r="F40" i="1"/>
  <c r="F47" i="1"/>
  <c r="F44" i="1"/>
  <c r="F41" i="1"/>
  <c r="F43" i="1"/>
  <c r="C158" i="1"/>
  <c r="C165" i="1"/>
  <c r="C160" i="1"/>
  <c r="C164" i="1"/>
  <c r="C166" i="1"/>
  <c r="C169" i="1"/>
  <c r="C163" i="1"/>
  <c r="C162" i="1"/>
  <c r="C167" i="1"/>
  <c r="F155" i="1" l="1"/>
  <c r="C170" i="1"/>
  <c r="F50" i="1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<sst xmlns="http://schemas.openxmlformats.org/spreadsheetml/2006/main" count="260" uniqueCount="78">
  <si>
    <t>Incendios</t>
  </si>
  <si>
    <t>Sismos</t>
  </si>
  <si>
    <t>%</t>
  </si>
  <si>
    <t xml:space="preserve">Total </t>
  </si>
  <si>
    <t>Personas fallecidas</t>
  </si>
  <si>
    <t>Personas desaparecidas</t>
  </si>
  <si>
    <t>Personas desplazadas</t>
  </si>
  <si>
    <t>Personas albergadas</t>
  </si>
  <si>
    <t>Puentes afectados</t>
  </si>
  <si>
    <t>Poblados incomunicados</t>
  </si>
  <si>
    <t xml:space="preserve">   AFECCIONES</t>
  </si>
  <si>
    <t>VARIABLES</t>
  </si>
  <si>
    <t>Frecuencia</t>
  </si>
  <si>
    <t>Diferencia</t>
  </si>
  <si>
    <t>Absoluta</t>
  </si>
  <si>
    <t>Porcentual</t>
  </si>
  <si>
    <t>PERIODO 1-
PERIODO 2</t>
  </si>
  <si>
    <t xml:space="preserve"> Hechos</t>
  </si>
  <si>
    <t>1er TRIMESTRE 2021</t>
  </si>
  <si>
    <t>2do TRIMESTRE 2022</t>
  </si>
  <si>
    <r>
      <t>Recuperaciones</t>
    </r>
    <r>
      <rPr>
        <sz val="11"/>
        <color theme="1"/>
        <rFont val="Calibri"/>
        <family val="2"/>
        <scheme val="minor"/>
      </rPr>
      <t xml:space="preserve"> de cadáveres</t>
    </r>
  </si>
  <si>
    <r>
      <t>Accidentes</t>
    </r>
    <r>
      <rPr>
        <sz val="11"/>
        <color theme="1"/>
        <rFont val="Calibri"/>
        <family val="2"/>
        <scheme val="minor"/>
      </rPr>
      <t xml:space="preserve"> de tránsito</t>
    </r>
  </si>
  <si>
    <t>Inundaciones Urbanas</t>
  </si>
  <si>
    <t>Búsqueda y Rescate</t>
  </si>
  <si>
    <r>
      <t>Otras</t>
    </r>
    <r>
      <rPr>
        <sz val="11"/>
        <color theme="1"/>
        <rFont val="Calibri"/>
        <family val="2"/>
        <scheme val="minor"/>
      </rPr>
      <t xml:space="preserve"> novedades</t>
    </r>
  </si>
  <si>
    <r>
      <t>Desbordamientos</t>
    </r>
    <r>
      <rPr>
        <sz val="11"/>
        <color theme="1"/>
        <rFont val="Calibri"/>
        <family val="2"/>
        <scheme val="minor"/>
      </rPr>
      <t xml:space="preserve"> de ríos</t>
    </r>
  </si>
  <si>
    <r>
      <t>Caídas</t>
    </r>
    <r>
      <rPr>
        <sz val="11"/>
        <color theme="1"/>
        <rFont val="Calibri"/>
        <family val="2"/>
        <scheme val="minor"/>
      </rPr>
      <t xml:space="preserve"> de árboles</t>
    </r>
  </si>
  <si>
    <t>Atenciones Prehospitalaria</t>
  </si>
  <si>
    <r>
      <t>Deslizamientos</t>
    </r>
    <r>
      <rPr>
        <sz val="11"/>
        <color theme="1"/>
        <rFont val="Calibri"/>
        <family val="2"/>
        <scheme val="minor"/>
      </rPr>
      <t xml:space="preserve"> de tierra</t>
    </r>
  </si>
  <si>
    <t>Aumento de Cauce</t>
  </si>
  <si>
    <t>Ventarron</t>
  </si>
  <si>
    <t>TOTAL</t>
  </si>
  <si>
    <t>JULIO</t>
  </si>
  <si>
    <t>AGOSTO</t>
  </si>
  <si>
    <t>SEPTIEMBRE</t>
  </si>
  <si>
    <t>Personas Lesionadas</t>
  </si>
  <si>
    <t>Viviendas afectadas (inundadas, anegadas, colapsada)</t>
  </si>
  <si>
    <t>3er TRIMESTRE 2022</t>
  </si>
  <si>
    <t>DATOS DE LAS INCIDENCIAS - SALA DE SITUACIONES</t>
  </si>
  <si>
    <t>ENERO</t>
  </si>
  <si>
    <t>FEBRERO</t>
  </si>
  <si>
    <t>MARZO</t>
  </si>
  <si>
    <t>HECHOS</t>
  </si>
  <si>
    <t>Recuperaciones de cadáveres</t>
  </si>
  <si>
    <t>Accidentes de tránsito</t>
  </si>
  <si>
    <t>Otras novedades</t>
  </si>
  <si>
    <t>Desbordamientos de ríos</t>
  </si>
  <si>
    <t>Caídas de árboles</t>
  </si>
  <si>
    <t>Deslizamientos de tierra</t>
  </si>
  <si>
    <t xml:space="preserve">ENERO </t>
  </si>
  <si>
    <t>ABRIL</t>
  </si>
  <si>
    <t>MAYO</t>
  </si>
  <si>
    <t>JUNIO</t>
  </si>
  <si>
    <t>OCTUBRE</t>
  </si>
  <si>
    <t>NOVIEMBRE</t>
  </si>
  <si>
    <t>DICIEMBRE</t>
  </si>
  <si>
    <t>Rescate Acuatico</t>
  </si>
  <si>
    <t>Asistencia 9-1-1</t>
  </si>
  <si>
    <t>Asistencia Otras Instituciones</t>
  </si>
  <si>
    <t>Capacitación</t>
  </si>
  <si>
    <t>Donaciones</t>
  </si>
  <si>
    <t>Fumigación</t>
  </si>
  <si>
    <t>Levantamiento de Cadaver</t>
  </si>
  <si>
    <t>Operativos Medicos</t>
  </si>
  <si>
    <t>Participacion Eventos</t>
  </si>
  <si>
    <t>Otras Novedades</t>
  </si>
  <si>
    <t xml:space="preserve">MAYO </t>
  </si>
  <si>
    <t>Actos Civicos</t>
  </si>
  <si>
    <t>FERBERO</t>
  </si>
  <si>
    <t>ACCIONES</t>
  </si>
  <si>
    <t>Otras Acciones</t>
  </si>
  <si>
    <t>Asistencia Prehospitalaria</t>
  </si>
  <si>
    <t>4to TRIMESTRE 2022</t>
  </si>
  <si>
    <t>HECHOS Y ACCIONES</t>
  </si>
  <si>
    <t>Variación</t>
  </si>
  <si>
    <t>VARIACION DE LAS VARIABLES A MEDIR</t>
  </si>
  <si>
    <t>TOTAL 2023</t>
  </si>
  <si>
    <t>PERIODO 3-
PERIODO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</si>
</sst>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sz val="12"/>
      <color theme="1"/>
      <name val="Arial"/>
      <family val="2"/>
    </font>
    <font>
      <sz val="12"/>
      <color rgb="FF000000"/>
      <name val="Arial"/>
      <family val="2"/>
    </font>
    <font>
      <sz val="9.5"/>
      <color theme="1"/>
      <name val="Trebuchet MS"/>
      <family val="2"/>
    </font>
    <font>
      <b/>
      <sz val="9.5"/>
      <color rgb="FF000000"/>
      <name val="Trebuchet MS"/>
      <family val="2"/>
    </font>
    <font>
      <b/>
      <sz val="9.5"/>
      <color theme="1"/>
      <name val="Trebuchet MS"/>
      <family val="2"/>
    </font>
    <font>
      <b/>
      <sz val="14"/>
      <color theme="0"/>
      <name val="Times New Roman"/>
      <family val="1"/>
    </font>
    <font>
      <sz val="9"/>
      <color theme="1"/>
      <name val="Times New Roman"/>
      <family val="1"/>
    </font>
    <font>
      <b/>
      <sz val="16"/>
      <color theme="1"/>
      <name val="Calibri"/>
      <family val="2"/>
      <scheme val="minor"/>
    </font>
    <font>
      <b/>
      <sz val="12"/>
      <color theme="0"/>
      <name val="Times New Roman"/>
      <family val="1"/>
    </font>
    <font>
      <sz val="12"/>
      <name val="Calibri"/>
      <family val="2"/>
      <scheme val="minor"/>
    </font>
    <font>
      <b/>
      <sz val="12"/>
      <name val="Times New Roman"/>
      <family val="1"/>
    </font>
    <font>
      <sz val="9.5"/>
      <name val="Trebuchet MS"/>
      <family val="2"/>
    </font>
    <font>
      <b/>
      <sz val="12"/>
      <name val="Trebuchet MS"/>
      <family val="2"/>
    </font>
    <font>
      <sz val="12"/>
      <name val="Trebuchet MS"/>
      <family val="2"/>
    </font>
    <font>
      <b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DCE6EC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2060"/>
        <bgColor indexed="64"/>
      </patternFill>
    </fill>
  </fills>
  <borders count="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4" fillId="2" borderId="1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  <xf numFmtId="0" fontId="0" fillId="3" borderId="0" xfId="0" applyFill="1" applyBorder="1"/>
    <xf numFmtId="0" fontId="4" fillId="3" borderId="0" xfId="0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8" fillId="0" borderId="4" xfId="0" applyFont="1" applyBorder="1" applyAlignment="1">
      <alignment horizontal="center" vertical="center" wrapText="1"/>
    </xf>
    <xf numFmtId="9" fontId="7" fillId="3" borderId="3" xfId="0" applyNumberFormat="1" applyFont="1" applyFill="1" applyBorder="1" applyAlignment="1">
      <alignment horizontal="center" vertical="center" wrapText="1"/>
    </xf>
    <xf numFmtId="0" fontId="0" fillId="0" borderId="5" xfId="0" applyBorder="1"/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0" fontId="0" fillId="0" borderId="0" xfId="0" applyBorder="1" applyAlignment="1">
      <alignment horizontal="center"/>
    </xf>
    <xf numFmtId="0" fontId="7" fillId="3" borderId="3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left" vertical="center"/>
    </xf>
    <xf numFmtId="0" fontId="11" fillId="3" borderId="0" xfId="0" applyFont="1" applyFill="1" applyAlignment="1">
      <alignment vertical="center" wrapText="1"/>
    </xf>
    <xf numFmtId="0" fontId="2" fillId="0" borderId="5" xfId="0" applyFont="1" applyBorder="1" applyAlignment="1">
      <alignment horizontal="center" vertical="center"/>
    </xf>
    <xf numFmtId="0" fontId="3" fillId="0" borderId="5" xfId="0" applyFont="1" applyBorder="1"/>
    <xf numFmtId="0" fontId="12" fillId="4" borderId="5" xfId="0" applyFont="1" applyFill="1" applyBorder="1" applyAlignment="1">
      <alignment horizontal="center"/>
    </xf>
    <xf numFmtId="0" fontId="12" fillId="4" borderId="5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0" fillId="0" borderId="5" xfId="0" applyFill="1" applyBorder="1"/>
    <xf numFmtId="0" fontId="3" fillId="0" borderId="5" xfId="0" applyFont="1" applyBorder="1"/>
    <xf numFmtId="0" fontId="13" fillId="0" borderId="5" xfId="0" applyFont="1" applyBorder="1" applyAlignment="1">
      <alignment horizontal="left" vertical="center"/>
    </xf>
    <xf numFmtId="0" fontId="14" fillId="0" borderId="5" xfId="0" applyFont="1" applyBorder="1" applyAlignment="1">
      <alignment horizontal="center"/>
    </xf>
    <xf numFmtId="0" fontId="15" fillId="0" borderId="5" xfId="0" applyFont="1" applyBorder="1" applyAlignment="1">
      <alignment horizontal="center" vertical="center" wrapText="1"/>
    </xf>
    <xf numFmtId="0" fontId="16" fillId="0" borderId="5" xfId="0" applyFont="1" applyBorder="1" applyAlignment="1">
      <alignment horizontal="center" vertical="center" wrapText="1"/>
    </xf>
    <xf numFmtId="0" fontId="16" fillId="3" borderId="5" xfId="0" applyFont="1" applyFill="1" applyBorder="1" applyAlignment="1">
      <alignment horizontal="center" vertical="center" wrapText="1"/>
    </xf>
    <xf numFmtId="9" fontId="16" fillId="0" borderId="5" xfId="0" applyNumberFormat="1" applyFont="1" applyBorder="1" applyAlignment="1">
      <alignment horizontal="center" vertical="center" wrapText="1"/>
    </xf>
    <xf numFmtId="9" fontId="16" fillId="3" borderId="5" xfId="0" applyNumberFormat="1" applyFont="1" applyFill="1" applyBorder="1" applyAlignment="1">
      <alignment horizontal="center" vertical="center" wrapText="1"/>
    </xf>
    <xf numFmtId="0" fontId="17" fillId="0" borderId="5" xfId="0" applyFont="1" applyBorder="1" applyAlignment="1">
      <alignment horizontal="center" vertical="center" wrapText="1"/>
    </xf>
    <xf numFmtId="10" fontId="16" fillId="0" borderId="5" xfId="0" applyNumberFormat="1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 wrapText="1"/>
    </xf>
    <xf numFmtId="1" fontId="3" fillId="0" borderId="5" xfId="0" applyNumberFormat="1" applyFont="1" applyBorder="1"/>
    <xf numFmtId="9" fontId="3" fillId="0" borderId="5" xfId="0" applyNumberFormat="1" applyFont="1" applyBorder="1"/>
    <xf numFmtId="10" fontId="8" fillId="0" borderId="4" xfId="0" applyNumberFormat="1" applyFont="1" applyBorder="1" applyAlignment="1">
      <alignment horizontal="center" vertical="center" wrapText="1"/>
    </xf>
    <xf numFmtId="0" fontId="11" fillId="3" borderId="0" xfId="0" applyFont="1" applyFill="1" applyAlignment="1">
      <alignment horizontal="center" vertical="center" wrapText="1"/>
    </xf>
    <xf numFmtId="0" fontId="3" fillId="0" borderId="5" xfId="0" applyFont="1" applyBorder="1"/>
    <xf numFmtId="0" fontId="12" fillId="4" borderId="6" xfId="0" applyFont="1" applyFill="1" applyBorder="1" applyAlignment="1">
      <alignment horizontal="center" vertical="center"/>
    </xf>
    <xf numFmtId="0" fontId="11" fillId="3" borderId="0" xfId="0" applyFont="1" applyFill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18" fillId="0" borderId="5" xfId="0" applyFont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  <xf numFmtId="0" fontId="9" fillId="4" borderId="8" xfId="0" applyFont="1" applyFill="1" applyBorder="1" applyAlignment="1">
      <alignment horizontal="center" vertical="center"/>
    </xf>
    <xf numFmtId="0" fontId="9" fillId="4" borderId="7" xfId="0" applyFont="1" applyFill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</cellXfs>
  <cellStyles count="1">
    <cellStyle name="Normal" xfId="0" builtinId="0"/>
  </cellStyles>
  <dxfs count="4">
    <dxf>
      <font>
        <b/>
        <i val="0"/>
      </font>
      <fill>
        <patternFill>
          <bgColor rgb="FF00B050"/>
        </patternFill>
      </fill>
    </dxf>
    <dxf>
      <font>
        <b/>
        <i val="0"/>
      </font>
      <fill>
        <patternFill>
          <bgColor rgb="FFFF0000"/>
        </patternFill>
      </fill>
    </dxf>
    <dxf>
      <font>
        <b/>
        <i val="0"/>
      </font>
      <fill>
        <patternFill>
          <bgColor theme="7" tint="0.39994506668294322"/>
        </patternFill>
      </fill>
    </dxf>
    <dxf>
      <font>
        <b/>
        <i val="0"/>
      </font>
      <fill>
        <patternFill>
          <bgColor rgb="FFFF0000"/>
        </patternFill>
      </fill>
    </dxf>
  </dxfs>
  <tableStyles count="0" defaultTableStyle="TableStyleMedium2" defaultPivotStyle="PivotStyleLight16"/>
  <colors>
    <mruColors>
      <color rgb="FF0000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eetMetadata" Target="metadata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9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s-DO"/>
              <a:t>INCIDENCIAS ASISTIDAS POR LA DEFENSA CIVIL</a:t>
            </a:r>
          </a:p>
          <a:p>
            <a:pPr>
              <a:defRPr/>
            </a:pPr>
            <a:r>
              <a:rPr lang="es-DO"/>
              <a:t>OCTUBRE</a:t>
            </a:r>
            <a:r>
              <a:rPr lang="es-DO" baseline="0"/>
              <a:t> - DICIEMBRE </a:t>
            </a:r>
            <a:r>
              <a:rPr lang="es-DO"/>
              <a:t>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s-DO"/>
        </a:p>
      </c:txPr>
    </c:title>
    <c:autoTitleDeleted val="0"/>
    <c:plotArea>
      <c:layout>
        <c:manualLayout>
          <c:layoutTarget val="inner"/>
          <c:xMode val="edge"/>
          <c:yMode val="edge"/>
          <c:x val="0.18492664831990341"/>
          <c:y val="0.19945216519899842"/>
          <c:w val="0.46928704412429678"/>
          <c:h val="0.65957286282738503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7A16-4CA5-B754-0F05548976CD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7A16-4CA5-B754-0F05548976CD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7A16-4CA5-B754-0F05548976CD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7A16-4CA5-B754-0F05548976CD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7A16-4CA5-B754-0F05548976CD}"/>
              </c:ext>
            </c:extLst>
          </c:dPt>
          <c:dPt>
            <c:idx val="5"/>
            <c:bubble3D val="0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7A16-4CA5-B754-0F05548976CD}"/>
              </c:ext>
            </c:extLst>
          </c:dPt>
          <c:dPt>
            <c:idx val="6"/>
            <c:bubble3D val="0"/>
            <c:spPr>
              <a:gradFill>
                <a:gsLst>
                  <a:gs pos="100000">
                    <a:schemeClr val="accent1">
                      <a:lumMod val="60000"/>
                      <a:lumMod val="60000"/>
                      <a:lumOff val="40000"/>
                    </a:schemeClr>
                  </a:gs>
                  <a:gs pos="0">
                    <a:schemeClr val="accent1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7A16-4CA5-B754-0F05548976CD}"/>
              </c:ext>
            </c:extLst>
          </c:dPt>
          <c:dPt>
            <c:idx val="7"/>
            <c:bubble3D val="0"/>
            <c:spPr>
              <a:gradFill>
                <a:gsLst>
                  <a:gs pos="100000">
                    <a:schemeClr val="accent2">
                      <a:lumMod val="60000"/>
                      <a:lumMod val="60000"/>
                      <a:lumOff val="40000"/>
                    </a:schemeClr>
                  </a:gs>
                  <a:gs pos="0">
                    <a:schemeClr val="accent2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7A16-4CA5-B754-0F05548976CD}"/>
              </c:ext>
            </c:extLst>
          </c:dPt>
          <c:dPt>
            <c:idx val="8"/>
            <c:bubble3D val="0"/>
            <c:spPr>
              <a:gradFill>
                <a:gsLst>
                  <a:gs pos="100000">
                    <a:schemeClr val="accent3">
                      <a:lumMod val="60000"/>
                      <a:lumMod val="60000"/>
                      <a:lumOff val="40000"/>
                    </a:schemeClr>
                  </a:gs>
                  <a:gs pos="0">
                    <a:schemeClr val="accent3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7A16-4CA5-B754-0F05548976CD}"/>
              </c:ext>
            </c:extLst>
          </c:dPt>
          <c:dPt>
            <c:idx val="9"/>
            <c:bubble3D val="0"/>
            <c:spPr>
              <a:gradFill>
                <a:gsLst>
                  <a:gs pos="100000">
                    <a:schemeClr val="accent4">
                      <a:lumMod val="60000"/>
                      <a:lumMod val="60000"/>
                      <a:lumOff val="40000"/>
                    </a:schemeClr>
                  </a:gs>
                  <a:gs pos="0">
                    <a:schemeClr val="accent4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6A0D-40E4-AFD8-26C291EC64B6}"/>
              </c:ext>
            </c:extLst>
          </c:dPt>
          <c:dPt>
            <c:idx val="10"/>
            <c:bubble3D val="0"/>
            <c:spPr>
              <a:gradFill>
                <a:gsLst>
                  <a:gs pos="100000">
                    <a:schemeClr val="accent5">
                      <a:lumMod val="60000"/>
                      <a:lumMod val="60000"/>
                      <a:lumOff val="40000"/>
                    </a:schemeClr>
                  </a:gs>
                  <a:gs pos="0">
                    <a:schemeClr val="accent5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</c:dPt>
          <c:dPt>
            <c:idx val="11"/>
            <c:bubble3D val="0"/>
            <c:spPr>
              <a:gradFill>
                <a:gsLst>
                  <a:gs pos="100000">
                    <a:schemeClr val="accent6">
                      <a:lumMod val="60000"/>
                      <a:lumMod val="60000"/>
                      <a:lumOff val="40000"/>
                    </a:schemeClr>
                  </a:gs>
                  <a:gs pos="0">
                    <a:schemeClr val="accent6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C3D6-43D8-928D-261932599A36}"/>
              </c:ext>
            </c:extLst>
          </c:dPt>
          <c:dPt>
            <c:idx val="12"/>
            <c:bubble3D val="0"/>
            <c:spPr>
              <a:gradFill>
                <a:gsLst>
                  <a:gs pos="100000">
                    <a:schemeClr val="accent1">
                      <a:lumMod val="80000"/>
                      <a:lumOff val="20000"/>
                      <a:lumMod val="60000"/>
                      <a:lumOff val="40000"/>
                    </a:schemeClr>
                  </a:gs>
                  <a:gs pos="0">
                    <a:schemeClr val="accent1">
                      <a:lumMod val="80000"/>
                      <a:lumOff val="2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E264-4D1A-85D3-EBB5CB50180E}"/>
              </c:ext>
            </c:extLst>
          </c:dPt>
          <c:dLbls>
            <c:dLbl>
              <c:idx val="0"/>
              <c:dLblPos val="outEnd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7A16-4CA5-B754-0F05548976CD}"/>
                </c:ext>
              </c:extLst>
            </c:dLbl>
            <c:dLbl>
              <c:idx val="11"/>
              <c:layout>
                <c:manualLayout>
                  <c:x val="-5.2935514918190568E-2"/>
                  <c:y val="-6.3127043174388484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C3D6-43D8-928D-261932599A36}"/>
                </c:ext>
              </c:extLst>
            </c:dLbl>
            <c:dLbl>
              <c:idx val="12"/>
              <c:layout>
                <c:manualLayout>
                  <c:x val="6.5768367019570104E-2"/>
                  <c:y val="-5.6363431405703997E-2"/>
                </c:manualLayout>
              </c:layout>
              <c:dLblPos val="bestFit"/>
              <c:showLegendKey val="0"/>
              <c:showVal val="0"/>
              <c:showCatName val="0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5-E264-4D1A-85D3-EBB5CB50180E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'Data Cruda de Hechos'!$A$85:$A$98</c15:sqref>
                  </c15:fullRef>
                </c:ext>
              </c:extLst>
              <c:f>'Data Cruda de Hechos'!$A$86:$A$98</c:f>
              <c:strCache>
                <c:ptCount val="13"/>
                <c:pt idx="0">
                  <c:v>Accidentes de tránsito</c:v>
                </c:pt>
                <c:pt idx="1">
                  <c:v>Incendios</c:v>
                </c:pt>
                <c:pt idx="2">
                  <c:v>Inundaciones Urbanas</c:v>
                </c:pt>
                <c:pt idx="3">
                  <c:v>Búsqueda y Rescate</c:v>
                </c:pt>
                <c:pt idx="4">
                  <c:v>Sismos</c:v>
                </c:pt>
                <c:pt idx="5">
                  <c:v>Otras novedades</c:v>
                </c:pt>
                <c:pt idx="6">
                  <c:v>Desbordamientos de ríos</c:v>
                </c:pt>
                <c:pt idx="7">
                  <c:v>Caídas de árboles</c:v>
                </c:pt>
                <c:pt idx="8">
                  <c:v>Atenciones Prehospitalaria</c:v>
                </c:pt>
                <c:pt idx="9">
                  <c:v>Deslizamientos de tierra</c:v>
                </c:pt>
                <c:pt idx="10">
                  <c:v>Aumento de Cauce</c:v>
                </c:pt>
                <c:pt idx="11">
                  <c:v>Ventarron</c:v>
                </c:pt>
                <c:pt idx="12">
                  <c:v>Rescate Acuatico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'Data Cruda de Hechos'!$E$85:$E$98</c15:sqref>
                  </c15:fullRef>
                </c:ext>
              </c:extLst>
              <c:f>'Data Cruda de Hechos'!$E$86:$E$98</c:f>
              <c:numCache>
                <c:formatCode>General</c:formatCode>
                <c:ptCount val="13"/>
                <c:pt idx="0">
                  <c:v>45</c:v>
                </c:pt>
                <c:pt idx="1">
                  <c:v>7</c:v>
                </c:pt>
                <c:pt idx="2">
                  <c:v>79</c:v>
                </c:pt>
                <c:pt idx="3">
                  <c:v>21</c:v>
                </c:pt>
                <c:pt idx="4">
                  <c:v>2</c:v>
                </c:pt>
                <c:pt idx="5">
                  <c:v>13</c:v>
                </c:pt>
                <c:pt idx="6">
                  <c:v>26</c:v>
                </c:pt>
                <c:pt idx="7">
                  <c:v>32</c:v>
                </c:pt>
                <c:pt idx="8">
                  <c:v>6</c:v>
                </c:pt>
                <c:pt idx="9">
                  <c:v>21</c:v>
                </c:pt>
                <c:pt idx="10">
                  <c:v>25</c:v>
                </c:pt>
                <c:pt idx="11">
                  <c:v>1</c:v>
                </c:pt>
                <c:pt idx="12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00-6A0D-40E4-AFD8-26C291EC64B6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1200" b="1" i="0" baseline="0">
                <a:solidFill>
                  <a:schemeClr val="tx1">
                    <a:lumMod val="50000"/>
                    <a:lumOff val="50000"/>
                  </a:schemeClr>
                </a:solidFill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INCIDENCIAS ASISTIDAS POR LA DEFENSA CIVIL</a:t>
            </a:r>
            <a:endParaRPr lang="es-DO" sz="1200">
              <a:solidFill>
                <a:schemeClr val="tx1">
                  <a:lumMod val="50000"/>
                  <a:lumOff val="50000"/>
                </a:schemeClr>
              </a:solidFill>
              <a:effectLst/>
              <a:latin typeface="Times New Roman" panose="02020603050405020304" pitchFamily="18" charset="0"/>
              <a:cs typeface="Times New Roman" panose="02020603050405020304" pitchFamily="18" charset="0"/>
            </a:endParaRPr>
          </a:p>
          <a:p>
            <a:pPr>
              <a:defRPr/>
            </a:pPr>
            <a:r>
              <a:rPr lang="es-DO" sz="1200" b="1" i="0" baseline="0">
                <a:solidFill>
                  <a:schemeClr val="tx1">
                    <a:lumMod val="50000"/>
                    <a:lumOff val="50000"/>
                  </a:schemeClr>
                </a:solidFill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JULIO - SEPTIEMBRE 2022</a:t>
            </a:r>
            <a:endParaRPr lang="es-DO" sz="1200">
              <a:solidFill>
                <a:schemeClr val="tx1">
                  <a:lumMod val="50000"/>
                  <a:lumOff val="50000"/>
                </a:schemeClr>
              </a:solidFill>
              <a:effectLst/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>
        <c:manualLayout>
          <c:layoutTarget val="inner"/>
          <c:xMode val="edge"/>
          <c:yMode val="edge"/>
          <c:x val="0.18492664831990341"/>
          <c:y val="0.25355149670218163"/>
          <c:w val="0.39068583408206048"/>
          <c:h val="0.6618467782851345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D39C-4006-8B00-254DF36CE66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D39C-4006-8B00-254DF36CE66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D39C-4006-8B00-254DF36CE66C}"/>
              </c:ext>
            </c:extLst>
          </c:dPt>
          <c:dPt>
            <c:idx val="3"/>
            <c:bubble3D val="0"/>
            <c:spPr>
              <a:solidFill>
                <a:schemeClr val="accent4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D39C-4006-8B00-254DF36CE66C}"/>
              </c:ext>
            </c:extLst>
          </c:dPt>
          <c:dPt>
            <c:idx val="4"/>
            <c:bubble3D val="0"/>
            <c:spPr>
              <a:solidFill>
                <a:schemeClr val="accent5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D39C-4006-8B00-254DF36CE66C}"/>
              </c:ext>
            </c:extLst>
          </c:dPt>
          <c:dPt>
            <c:idx val="5"/>
            <c:bubble3D val="0"/>
            <c:spPr>
              <a:solidFill>
                <a:schemeClr val="accent6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D39C-4006-8B00-254DF36CE66C}"/>
              </c:ext>
            </c:extLst>
          </c:dPt>
          <c:dPt>
            <c:idx val="6"/>
            <c:bubble3D val="0"/>
            <c:spPr>
              <a:solidFill>
                <a:schemeClr val="accent1">
                  <a:lumMod val="6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D39C-4006-8B00-254DF36CE66C}"/>
              </c:ext>
            </c:extLst>
          </c:dPt>
          <c:dPt>
            <c:idx val="7"/>
            <c:bubble3D val="0"/>
            <c:spPr>
              <a:solidFill>
                <a:schemeClr val="accent2">
                  <a:lumMod val="6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D39C-4006-8B00-254DF36CE66C}"/>
              </c:ext>
            </c:extLst>
          </c:dPt>
          <c:dPt>
            <c:idx val="8"/>
            <c:bubble3D val="0"/>
            <c:spPr>
              <a:solidFill>
                <a:schemeClr val="accent3">
                  <a:lumMod val="6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D39C-4006-8B00-254DF36CE66C}"/>
              </c:ext>
            </c:extLst>
          </c:dPt>
          <c:dPt>
            <c:idx val="9"/>
            <c:bubble3D val="0"/>
            <c:spPr>
              <a:solidFill>
                <a:schemeClr val="accent4">
                  <a:lumMod val="6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D39C-4006-8B00-254DF36CE66C}"/>
              </c:ext>
            </c:extLst>
          </c:dPt>
          <c:dPt>
            <c:idx val="10"/>
            <c:bubble3D val="0"/>
            <c:spPr>
              <a:solidFill>
                <a:schemeClr val="accent5">
                  <a:lumMod val="60000"/>
                </a:schemeClr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D39C-4006-8B00-254DF36CE66C}"/>
              </c:ext>
            </c:extLst>
          </c:dPt>
          <c:dLbls>
            <c:dLbl>
              <c:idx val="2"/>
              <c:layout>
                <c:manualLayout>
                  <c:x val="2.8137933230044359E-2"/>
                  <c:y val="-3.96237570760276E-3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5-D39C-4006-8B00-254DF36CE66C}"/>
                </c:ext>
              </c:extLst>
            </c:dLbl>
            <c:dLbl>
              <c:idx val="8"/>
              <c:layout>
                <c:manualLayout>
                  <c:x val="-9.8026072212671535E-3"/>
                  <c:y val="-1.9786710451147944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1-D39C-4006-8B00-254DF36CE66C}"/>
                </c:ext>
              </c:extLst>
            </c:dLbl>
            <c:dLbl>
              <c:idx val="9"/>
              <c:layout>
                <c:manualLayout>
                  <c:x val="-7.0300174742308156E-3"/>
                  <c:y val="2.4326354182896089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3-D39C-4006-8B00-254DF36CE66C}"/>
                </c:ext>
              </c:extLst>
            </c:dLbl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200" b="1" i="0" u="none" strike="noStrike" kern="1200" baseline="0">
                    <a:solidFill>
                      <a:schemeClr val="bg2"/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extLst>
                <c:ext xmlns:c15="http://schemas.microsoft.com/office/drawing/2012/chart" uri="{02D57815-91ED-43cb-92C2-25804820EDAC}">
                  <c15:fullRef>
                    <c15:sqref>'Data Cruda de Hechos'!$A$60:$A$72</c15:sqref>
                  </c15:fullRef>
                </c:ext>
              </c:extLst>
              <c:f>'Data Cruda de Hechos'!$A$60:$A$70</c:f>
              <c:strCache>
                <c:ptCount val="11"/>
                <c:pt idx="0">
                  <c:v>Recuperaciones de cadáveres</c:v>
                </c:pt>
                <c:pt idx="1">
                  <c:v>Accidentes de tránsito</c:v>
                </c:pt>
                <c:pt idx="2">
                  <c:v>Incendios</c:v>
                </c:pt>
                <c:pt idx="3">
                  <c:v>Inundaciones Urbanas</c:v>
                </c:pt>
                <c:pt idx="4">
                  <c:v>Búsqueda y Rescate</c:v>
                </c:pt>
                <c:pt idx="5">
                  <c:v>Sismos</c:v>
                </c:pt>
                <c:pt idx="6">
                  <c:v>Otras novedades</c:v>
                </c:pt>
                <c:pt idx="7">
                  <c:v>Desbordamientos de ríos</c:v>
                </c:pt>
                <c:pt idx="8">
                  <c:v>Caídas de árboles</c:v>
                </c:pt>
                <c:pt idx="9">
                  <c:v>Atenciones Prehospitalaria</c:v>
                </c:pt>
                <c:pt idx="10">
                  <c:v>Deslizamientos de tierra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'Data Cruda de Hechos'!$E$60:$E$72</c15:sqref>
                  </c15:fullRef>
                </c:ext>
              </c:extLst>
              <c:f>'Data Cruda de Hechos'!$E$60:$E$70</c:f>
              <c:numCache>
                <c:formatCode>General</c:formatCode>
                <c:ptCount val="11"/>
                <c:pt idx="0">
                  <c:v>0</c:v>
                </c:pt>
                <c:pt idx="1">
                  <c:v>25</c:v>
                </c:pt>
                <c:pt idx="2">
                  <c:v>13</c:v>
                </c:pt>
                <c:pt idx="3">
                  <c:v>28</c:v>
                </c:pt>
                <c:pt idx="4">
                  <c:v>17</c:v>
                </c:pt>
                <c:pt idx="5">
                  <c:v>2</c:v>
                </c:pt>
                <c:pt idx="6">
                  <c:v>4</c:v>
                </c:pt>
                <c:pt idx="7">
                  <c:v>29</c:v>
                </c:pt>
                <c:pt idx="8">
                  <c:v>82</c:v>
                </c:pt>
                <c:pt idx="9">
                  <c:v>2</c:v>
                </c:pt>
                <c:pt idx="10">
                  <c:v>20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/>
            </c:ext>
            <c:ext xmlns:c16="http://schemas.microsoft.com/office/drawing/2014/chart" uri="{C3380CC4-5D6E-409C-BE32-E72D297353CC}">
              <c16:uniqueId val="{00000016-D39C-4006-8B00-254DF36CE66C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6158180699110722"/>
          <c:y val="0.14873280680097636"/>
          <c:w val="0.22943346704303469"/>
          <c:h val="0.79538045757978881"/>
        </c:manualLayout>
      </c:layout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accent1">
            <a:lumMod val="75000"/>
            <a:shade val="30000"/>
            <a:satMod val="115000"/>
          </a:schemeClr>
        </a:gs>
        <a:gs pos="50000">
          <a:schemeClr val="accent1">
            <a:lumMod val="75000"/>
            <a:shade val="67500"/>
            <a:satMod val="115000"/>
          </a:schemeClr>
        </a:gs>
        <a:gs pos="100000">
          <a:schemeClr val="accent1">
            <a:lumMod val="75000"/>
            <a:shade val="100000"/>
            <a:satMod val="115000"/>
          </a:schemeClr>
        </a:gs>
      </a:gsLst>
      <a:path path="circle">
        <a:fillToRect l="100000" t="100000"/>
      </a:path>
      <a:tileRect r="-100000" b="-100000"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sz="1200" b="1" i="0" baseline="0">
                <a:solidFill>
                  <a:schemeClr val="tx1">
                    <a:lumMod val="50000"/>
                    <a:lumOff val="50000"/>
                  </a:schemeClr>
                </a:solidFill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ACCIONES REALIZADAS POR LA DEFENSA CIVIL</a:t>
            </a:r>
            <a:endParaRPr lang="es-DO" sz="1200">
              <a:solidFill>
                <a:schemeClr val="tx1">
                  <a:lumMod val="50000"/>
                  <a:lumOff val="50000"/>
                </a:schemeClr>
              </a:solidFill>
              <a:effectLst/>
              <a:latin typeface="Times New Roman" panose="02020603050405020304" pitchFamily="18" charset="0"/>
              <a:cs typeface="Times New Roman" panose="02020603050405020304" pitchFamily="18" charset="0"/>
            </a:endParaRPr>
          </a:p>
          <a:p>
            <a:pPr>
              <a:defRPr/>
            </a:pPr>
            <a:r>
              <a:rPr lang="es-DO" sz="1200" b="1" i="0" baseline="0">
                <a:solidFill>
                  <a:schemeClr val="tx1">
                    <a:lumMod val="50000"/>
                    <a:lumOff val="50000"/>
                  </a:schemeClr>
                </a:solidFill>
                <a:effectLst/>
                <a:latin typeface="Times New Roman" panose="02020603050405020304" pitchFamily="18" charset="0"/>
                <a:cs typeface="Times New Roman" panose="02020603050405020304" pitchFamily="18" charset="0"/>
              </a:rPr>
              <a:t>2022</a:t>
            </a:r>
            <a:endParaRPr lang="es-DO" sz="1200">
              <a:solidFill>
                <a:schemeClr val="tx1">
                  <a:lumMod val="50000"/>
                  <a:lumOff val="50000"/>
                </a:schemeClr>
              </a:solidFill>
              <a:effectLst/>
              <a:latin typeface="Times New Roman" panose="02020603050405020304" pitchFamily="18" charset="0"/>
              <a:cs typeface="Times New Roman" panose="02020603050405020304" pitchFamily="18" charset="0"/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800" b="1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>
        <c:manualLayout>
          <c:layoutTarget val="inner"/>
          <c:xMode val="edge"/>
          <c:yMode val="edge"/>
          <c:x val="0.18492664831990341"/>
          <c:y val="0.25355149670218163"/>
          <c:w val="0.39068583408206048"/>
          <c:h val="0.6618467782851345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317500" algn="ctr" rotWithShape="0">
                  <a:prstClr val="black">
                    <a:alpha val="25000"/>
                  </a:prst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7E88-4695-8CA3-9436BD57A998}"/>
              </c:ext>
            </c:extLst>
          </c:dPt>
          <c:dLbls>
            <c:numFmt formatCode="0.0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bg2"/>
                    </a:solidFill>
                    <a:latin typeface="Times New Roman" panose="02020603050405020304" pitchFamily="18" charset="0"/>
                    <a:ea typeface="+mn-ea"/>
                    <a:cs typeface="Times New Roman" panose="02020603050405020304" pitchFamily="18" charset="0"/>
                  </a:defRPr>
                </a:pPr>
                <a:endParaRPr lang="es-DO"/>
              </a:p>
            </c:txPr>
            <c:dLblPos val="in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val>
            <c:numRef>
              <c:f>'Data Cruda de Hechos'!#REF!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  <c:extLst>
            <c:ext xmlns:c15="http://schemas.microsoft.com/office/drawing/2012/chart" uri="{02D57815-91ED-43cb-92C2-25804820EDAC}">
              <c15:filteredCategoryTitle>
                <c15:cat>
                  <c:multiLvlStrRef>
                    <c:extLst>
                      <c:ext uri="{02D57815-91ED-43cb-92C2-25804820EDAC}">
                        <c15:formulaRef>
                          <c15:sqref>'Data Cruda de Hechos'!#REF!</c15:sqref>
                        </c15:formulaRef>
                      </c:ext>
                    </c:extLst>
                  </c:multiLvlStrRef>
                </c15:cat>
              </c15:filteredCategoryTitle>
            </c:ext>
            <c:ext xmlns:c16="http://schemas.microsoft.com/office/drawing/2014/chart" uri="{C3380CC4-5D6E-409C-BE32-E72D297353CC}">
              <c16:uniqueId val="{00000016-7E88-4695-8CA3-9436BD57A998}"/>
            </c:ext>
          </c:extLst>
        </c:ser>
        <c:dLbls>
          <c:dLblPos val="inEnd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6158180699110722"/>
          <c:y val="0.14873280680097636"/>
          <c:w val="0.22943346704303469"/>
          <c:h val="0.79538045757978881"/>
        </c:manualLayout>
      </c:layout>
      <c:overlay val="0"/>
      <c:spPr>
        <a:solidFill>
          <a:schemeClr val="lt1">
            <a:alpha val="78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50000"/>
                  <a:lumOff val="50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accent1">
            <a:lumMod val="75000"/>
            <a:shade val="30000"/>
            <a:satMod val="115000"/>
          </a:schemeClr>
        </a:gs>
        <a:gs pos="50000">
          <a:schemeClr val="accent1">
            <a:lumMod val="75000"/>
            <a:shade val="67500"/>
            <a:satMod val="115000"/>
          </a:schemeClr>
        </a:gs>
        <a:gs pos="100000">
          <a:schemeClr val="accent1">
            <a:lumMod val="75000"/>
            <a:shade val="100000"/>
            <a:satMod val="115000"/>
          </a:schemeClr>
        </a:gs>
      </a:gsLst>
      <a:path path="circle">
        <a:fillToRect l="100000" t="100000"/>
      </a:path>
      <a:tileRect r="-100000" b="-100000"/>
    </a:grad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s-DO"/>
              <a:t>INCIDENCIAS ASISTIDAS POR LA DEFENSA CIVIL</a:t>
            </a:r>
          </a:p>
          <a:p>
            <a:pPr>
              <a:defRPr/>
            </a:pPr>
            <a:r>
              <a:rPr lang="es-DO"/>
              <a:t>TRIMESTRE ENERO - MARZO 2023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s-DO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49E7-4117-A3B6-E2E9CC336D77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49E7-4117-A3B6-E2E9CC336D77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49E7-4117-A3B6-E2E9CC336D77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49E7-4117-A3B6-E2E9CC336D77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49E7-4117-A3B6-E2E9CC336D77}"/>
              </c:ext>
            </c:extLst>
          </c:dPt>
          <c:dPt>
            <c:idx val="5"/>
            <c:bubble3D val="0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49E7-4117-A3B6-E2E9CC336D77}"/>
              </c:ext>
            </c:extLst>
          </c:dPt>
          <c:dPt>
            <c:idx val="6"/>
            <c:bubble3D val="0"/>
            <c:spPr>
              <a:gradFill>
                <a:gsLst>
                  <a:gs pos="100000">
                    <a:schemeClr val="accent1">
                      <a:lumMod val="60000"/>
                      <a:lumMod val="60000"/>
                      <a:lumOff val="40000"/>
                    </a:schemeClr>
                  </a:gs>
                  <a:gs pos="0">
                    <a:schemeClr val="accent1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49E7-4117-A3B6-E2E9CC336D77}"/>
              </c:ext>
            </c:extLst>
          </c:dPt>
          <c:dPt>
            <c:idx val="7"/>
            <c:bubble3D val="0"/>
            <c:spPr>
              <a:gradFill>
                <a:gsLst>
                  <a:gs pos="100000">
                    <a:schemeClr val="accent2">
                      <a:lumMod val="60000"/>
                      <a:lumMod val="60000"/>
                      <a:lumOff val="40000"/>
                    </a:schemeClr>
                  </a:gs>
                  <a:gs pos="0">
                    <a:schemeClr val="accent2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49E7-4117-A3B6-E2E9CC336D77}"/>
              </c:ext>
            </c:extLst>
          </c:dPt>
          <c:dPt>
            <c:idx val="8"/>
            <c:bubble3D val="0"/>
            <c:spPr>
              <a:gradFill>
                <a:gsLst>
                  <a:gs pos="100000">
                    <a:schemeClr val="accent3">
                      <a:lumMod val="60000"/>
                      <a:lumMod val="60000"/>
                      <a:lumOff val="40000"/>
                    </a:schemeClr>
                  </a:gs>
                  <a:gs pos="0">
                    <a:schemeClr val="accent3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5D5C-4FAC-9B0B-2A2F08B5A836}"/>
              </c:ext>
            </c:extLst>
          </c:dPt>
          <c:dPt>
            <c:idx val="9"/>
            <c:bubble3D val="0"/>
            <c:spPr>
              <a:gradFill>
                <a:gsLst>
                  <a:gs pos="100000">
                    <a:schemeClr val="accent4">
                      <a:lumMod val="60000"/>
                      <a:lumMod val="60000"/>
                      <a:lumOff val="40000"/>
                    </a:schemeClr>
                  </a:gs>
                  <a:gs pos="0">
                    <a:schemeClr val="accent4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49E7-4117-A3B6-E2E9CC336D77}"/>
              </c:ext>
            </c:extLst>
          </c:dPt>
          <c:dPt>
            <c:idx val="10"/>
            <c:bubble3D val="0"/>
            <c:spPr>
              <a:gradFill>
                <a:gsLst>
                  <a:gs pos="100000">
                    <a:schemeClr val="accent5">
                      <a:lumMod val="60000"/>
                      <a:lumMod val="60000"/>
                      <a:lumOff val="40000"/>
                    </a:schemeClr>
                  </a:gs>
                  <a:gs pos="0">
                    <a:schemeClr val="accent5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5-49E7-4117-A3B6-E2E9CC336D77}"/>
              </c:ext>
            </c:extLst>
          </c:dPt>
          <c:dPt>
            <c:idx val="11"/>
            <c:bubble3D val="0"/>
            <c:spPr>
              <a:gradFill>
                <a:gsLst>
                  <a:gs pos="100000">
                    <a:schemeClr val="accent6">
                      <a:lumMod val="60000"/>
                      <a:lumMod val="60000"/>
                      <a:lumOff val="40000"/>
                    </a:schemeClr>
                  </a:gs>
                  <a:gs pos="0">
                    <a:schemeClr val="accent6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7-49E7-4117-A3B6-E2E9CC336D77}"/>
              </c:ext>
            </c:extLst>
          </c:dPt>
          <c:dPt>
            <c:idx val="12"/>
            <c:bubble3D val="0"/>
            <c:spPr>
              <a:gradFill>
                <a:gsLst>
                  <a:gs pos="100000">
                    <a:schemeClr val="accent1">
                      <a:lumMod val="80000"/>
                      <a:lumOff val="20000"/>
                      <a:lumMod val="60000"/>
                      <a:lumOff val="40000"/>
                    </a:schemeClr>
                  </a:gs>
                  <a:gs pos="0">
                    <a:schemeClr val="accent1">
                      <a:lumMod val="80000"/>
                      <a:lumOff val="2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2-5D5C-4FAC-9B0B-2A2F08B5A836}"/>
              </c:ext>
            </c:extLst>
          </c:dPt>
          <c:dPt>
            <c:idx val="13"/>
            <c:bubble3D val="0"/>
            <c:spPr>
              <a:gradFill>
                <a:gsLst>
                  <a:gs pos="100000">
                    <a:schemeClr val="accent2">
                      <a:lumMod val="80000"/>
                      <a:lumOff val="20000"/>
                      <a:lumMod val="60000"/>
                      <a:lumOff val="40000"/>
                    </a:schemeClr>
                  </a:gs>
                  <a:gs pos="0">
                    <a:schemeClr val="accent2">
                      <a:lumMod val="80000"/>
                      <a:lumOff val="2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B-49E7-4117-A3B6-E2E9CC336D77}"/>
              </c:ext>
            </c:extLst>
          </c:dPt>
          <c:dLbls>
            <c:dLbl>
              <c:idx val="8"/>
              <c:layout>
                <c:manualLayout>
                  <c:x val="9.4950580501761597E-2"/>
                  <c:y val="0.29139782108242057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5D5C-4FAC-9B0B-2A2F08B5A836}"/>
                </c:ext>
              </c:extLst>
            </c:dLbl>
            <c:dLbl>
              <c:idx val="12"/>
              <c:layout>
                <c:manualLayout>
                  <c:x val="-0.29342247759570594"/>
                  <c:y val="6.8302858790695836E-2"/>
                </c:manualLayout>
              </c:layout>
              <c:dLblPos val="bestFit"/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2-5D5C-4FAC-9B0B-2A2F08B5A836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dk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DO"/>
              </a:p>
            </c:txPr>
            <c:dLblPos val="bestFit"/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dk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'Data Cruda de Hechos'!$A$8:$A$21</c:f>
              <c:strCache>
                <c:ptCount val="14"/>
                <c:pt idx="0">
                  <c:v>Recuperaciones de cadáveres</c:v>
                </c:pt>
                <c:pt idx="1">
                  <c:v>Accidentes de tránsito</c:v>
                </c:pt>
                <c:pt idx="2">
                  <c:v>Incendios</c:v>
                </c:pt>
                <c:pt idx="3">
                  <c:v>Inundaciones Urbanas</c:v>
                </c:pt>
                <c:pt idx="4">
                  <c:v>Búsqueda y Rescate</c:v>
                </c:pt>
                <c:pt idx="5">
                  <c:v>Sismos</c:v>
                </c:pt>
                <c:pt idx="6">
                  <c:v>Otras novedades</c:v>
                </c:pt>
                <c:pt idx="7">
                  <c:v>Desbordamientos de ríos</c:v>
                </c:pt>
                <c:pt idx="8">
                  <c:v>Caídas de árboles</c:v>
                </c:pt>
                <c:pt idx="9">
                  <c:v>Atenciones Prehospitalaria</c:v>
                </c:pt>
                <c:pt idx="10">
                  <c:v>Deslizamientos de tierra</c:v>
                </c:pt>
                <c:pt idx="11">
                  <c:v>Aumento de Cauce</c:v>
                </c:pt>
                <c:pt idx="12">
                  <c:v>Rescate Acuatico</c:v>
                </c:pt>
                <c:pt idx="13">
                  <c:v>Ventarron</c:v>
                </c:pt>
              </c:strCache>
            </c:strRef>
          </c:cat>
          <c:val>
            <c:numRef>
              <c:f>'Data Cruda de Hechos'!$E$8:$E$21</c:f>
              <c:numCache>
                <c:formatCode>General</c:formatCode>
                <c:ptCount val="14"/>
                <c:pt idx="0">
                  <c:v>0</c:v>
                </c:pt>
                <c:pt idx="1">
                  <c:v>41</c:v>
                </c:pt>
                <c:pt idx="2">
                  <c:v>37</c:v>
                </c:pt>
                <c:pt idx="3">
                  <c:v>2</c:v>
                </c:pt>
                <c:pt idx="4">
                  <c:v>13</c:v>
                </c:pt>
                <c:pt idx="5">
                  <c:v>5</c:v>
                </c:pt>
                <c:pt idx="6">
                  <c:v>6</c:v>
                </c:pt>
                <c:pt idx="7">
                  <c:v>1</c:v>
                </c:pt>
                <c:pt idx="8">
                  <c:v>6</c:v>
                </c:pt>
                <c:pt idx="9">
                  <c:v>432</c:v>
                </c:pt>
                <c:pt idx="10">
                  <c:v>2</c:v>
                </c:pt>
                <c:pt idx="11">
                  <c:v>0</c:v>
                </c:pt>
                <c:pt idx="12">
                  <c:v>3</c:v>
                </c:pt>
                <c:pt idx="1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D5C-4FAC-9B0B-2A2F08B5A836}"/>
            </c:ext>
          </c:extLst>
        </c:ser>
        <c:dLbls>
          <c:dLblPos val="bestFit"/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 paperSize="9" orientation="landscape" verticalDpi="0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0" normalizeH="0" baseline="0">
                <a:solidFill>
                  <a:schemeClr val="dk1">
                    <a:lumMod val="50000"/>
                    <a:lumOff val="50000"/>
                  </a:schemeClr>
                </a:solidFill>
                <a:latin typeface="+mj-lt"/>
                <a:ea typeface="+mj-ea"/>
                <a:cs typeface="+mj-cs"/>
              </a:defRPr>
            </a:pPr>
            <a:r>
              <a:rPr lang="es-DO"/>
              <a:t>ASISTENCIAS BRINDADAS POR LA DEFENSA CIVIL </a:t>
            </a:r>
          </a:p>
          <a:p>
            <a:pPr>
              <a:defRPr/>
            </a:pPr>
            <a:r>
              <a:rPr lang="es-DO"/>
              <a:t>TRIMESTRE</a:t>
            </a:r>
            <a:r>
              <a:rPr lang="es-DO" baseline="0"/>
              <a:t> ENERO - MARZO 2023</a:t>
            </a:r>
            <a:endParaRPr lang="es-DO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0" normalizeH="0" baseline="0">
              <a:solidFill>
                <a:schemeClr val="dk1">
                  <a:lumMod val="50000"/>
                  <a:lumOff val="50000"/>
                </a:schemeClr>
              </a:solidFill>
              <a:latin typeface="+mj-lt"/>
              <a:ea typeface="+mj-ea"/>
              <a:cs typeface="+mj-cs"/>
            </a:defRPr>
          </a:pPr>
          <a:endParaRPr lang="es-DO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>
                <a:gsLst>
                  <a:gs pos="100000">
                    <a:schemeClr val="accent1">
                      <a:lumMod val="60000"/>
                      <a:lumOff val="40000"/>
                    </a:schemeClr>
                  </a:gs>
                  <a:gs pos="0">
                    <a:schemeClr val="accent1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E6A4-4B9B-958C-21CB5B2CEED5}"/>
              </c:ext>
            </c:extLst>
          </c:dPt>
          <c:dPt>
            <c:idx val="1"/>
            <c:bubble3D val="0"/>
            <c:spPr>
              <a:gradFill>
                <a:gsLst>
                  <a:gs pos="100000">
                    <a:schemeClr val="accent2">
                      <a:lumMod val="60000"/>
                      <a:lumOff val="40000"/>
                    </a:schemeClr>
                  </a:gs>
                  <a:gs pos="0">
                    <a:schemeClr val="accent2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E6A4-4B9B-958C-21CB5B2CEED5}"/>
              </c:ext>
            </c:extLst>
          </c:dPt>
          <c:dPt>
            <c:idx val="2"/>
            <c:bubble3D val="0"/>
            <c:spPr>
              <a:gradFill>
                <a:gsLst>
                  <a:gs pos="100000">
                    <a:schemeClr val="accent3">
                      <a:lumMod val="60000"/>
                      <a:lumOff val="40000"/>
                    </a:schemeClr>
                  </a:gs>
                  <a:gs pos="0">
                    <a:schemeClr val="accent3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E6A4-4B9B-958C-21CB5B2CEED5}"/>
              </c:ext>
            </c:extLst>
          </c:dPt>
          <c:dPt>
            <c:idx val="3"/>
            <c:bubble3D val="0"/>
            <c:spPr>
              <a:gradFill>
                <a:gsLst>
                  <a:gs pos="100000">
                    <a:schemeClr val="accent4">
                      <a:lumMod val="60000"/>
                      <a:lumOff val="40000"/>
                    </a:schemeClr>
                  </a:gs>
                  <a:gs pos="0">
                    <a:schemeClr val="accent4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7-E6A4-4B9B-958C-21CB5B2CEED5}"/>
              </c:ext>
            </c:extLst>
          </c:dPt>
          <c:dPt>
            <c:idx val="4"/>
            <c:bubble3D val="0"/>
            <c:spPr>
              <a:gradFill>
                <a:gsLst>
                  <a:gs pos="100000">
                    <a:schemeClr val="accent5">
                      <a:lumMod val="60000"/>
                      <a:lumOff val="40000"/>
                    </a:schemeClr>
                  </a:gs>
                  <a:gs pos="0">
                    <a:schemeClr val="accent5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9-E6A4-4B9B-958C-21CB5B2CEED5}"/>
              </c:ext>
            </c:extLst>
          </c:dPt>
          <c:dPt>
            <c:idx val="5"/>
            <c:bubble3D val="0"/>
            <c:spPr>
              <a:gradFill>
                <a:gsLst>
                  <a:gs pos="100000">
                    <a:schemeClr val="accent6">
                      <a:lumMod val="60000"/>
                      <a:lumOff val="40000"/>
                    </a:schemeClr>
                  </a:gs>
                  <a:gs pos="0">
                    <a:schemeClr val="accent6"/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B-E6A4-4B9B-958C-21CB5B2CEED5}"/>
              </c:ext>
            </c:extLst>
          </c:dPt>
          <c:dPt>
            <c:idx val="6"/>
            <c:bubble3D val="0"/>
            <c:spPr>
              <a:gradFill>
                <a:gsLst>
                  <a:gs pos="100000">
                    <a:schemeClr val="accent1">
                      <a:lumMod val="60000"/>
                      <a:lumMod val="60000"/>
                      <a:lumOff val="40000"/>
                    </a:schemeClr>
                  </a:gs>
                  <a:gs pos="0">
                    <a:schemeClr val="accent1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D-E6A4-4B9B-958C-21CB5B2CEED5}"/>
              </c:ext>
            </c:extLst>
          </c:dPt>
          <c:dPt>
            <c:idx val="7"/>
            <c:bubble3D val="0"/>
            <c:spPr>
              <a:gradFill>
                <a:gsLst>
                  <a:gs pos="100000">
                    <a:schemeClr val="accent2">
                      <a:lumMod val="60000"/>
                      <a:lumMod val="60000"/>
                      <a:lumOff val="40000"/>
                    </a:schemeClr>
                  </a:gs>
                  <a:gs pos="0">
                    <a:schemeClr val="accent2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F-E6A4-4B9B-958C-21CB5B2CEED5}"/>
              </c:ext>
            </c:extLst>
          </c:dPt>
          <c:dPt>
            <c:idx val="8"/>
            <c:bubble3D val="0"/>
            <c:spPr>
              <a:gradFill>
                <a:gsLst>
                  <a:gs pos="100000">
                    <a:schemeClr val="accent3">
                      <a:lumMod val="60000"/>
                      <a:lumMod val="60000"/>
                      <a:lumOff val="40000"/>
                    </a:schemeClr>
                  </a:gs>
                  <a:gs pos="0">
                    <a:schemeClr val="accent3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1-E6A4-4B9B-958C-21CB5B2CEED5}"/>
              </c:ext>
            </c:extLst>
          </c:dPt>
          <c:dPt>
            <c:idx val="9"/>
            <c:bubble3D val="0"/>
            <c:spPr>
              <a:gradFill>
                <a:gsLst>
                  <a:gs pos="100000">
                    <a:schemeClr val="accent4">
                      <a:lumMod val="60000"/>
                      <a:lumMod val="60000"/>
                      <a:lumOff val="40000"/>
                    </a:schemeClr>
                  </a:gs>
                  <a:gs pos="0">
                    <a:schemeClr val="accent4">
                      <a:lumMod val="60000"/>
                    </a:schemeClr>
                  </a:gs>
                </a:gsLst>
                <a:lin ang="5400000" scaled="0"/>
              </a:gra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13-E6A4-4B9B-958C-21CB5B2CEED5}"/>
              </c:ext>
            </c:extLst>
          </c:dPt>
          <c:cat>
            <c:strRef>
              <c:f>'Data Cruda de Hechos'!$A$119:$A$128</c:f>
              <c:strCache>
                <c:ptCount val="10"/>
                <c:pt idx="0">
                  <c:v>Asistencia 9-1-1</c:v>
                </c:pt>
                <c:pt idx="1">
                  <c:v>Asistencia Otras Instituciones</c:v>
                </c:pt>
                <c:pt idx="2">
                  <c:v>Actos Civicos</c:v>
                </c:pt>
                <c:pt idx="3">
                  <c:v>Capacitación</c:v>
                </c:pt>
                <c:pt idx="4">
                  <c:v>Donaciones</c:v>
                </c:pt>
                <c:pt idx="5">
                  <c:v>Fumigación</c:v>
                </c:pt>
                <c:pt idx="6">
                  <c:v>Levantamiento de Cadaver</c:v>
                </c:pt>
                <c:pt idx="7">
                  <c:v>Operativos Medicos</c:v>
                </c:pt>
                <c:pt idx="8">
                  <c:v>Participacion Eventos</c:v>
                </c:pt>
                <c:pt idx="9">
                  <c:v>Otras Acciones</c:v>
                </c:pt>
              </c:strCache>
            </c:strRef>
          </c:cat>
          <c:val>
            <c:numRef>
              <c:f>'Data Cruda de Hechos'!$E$119:$E$128</c:f>
              <c:numCache>
                <c:formatCode>General</c:formatCode>
                <c:ptCount val="10"/>
                <c:pt idx="0">
                  <c:v>0</c:v>
                </c:pt>
                <c:pt idx="1">
                  <c:v>122</c:v>
                </c:pt>
                <c:pt idx="2">
                  <c:v>23</c:v>
                </c:pt>
                <c:pt idx="3">
                  <c:v>84</c:v>
                </c:pt>
                <c:pt idx="4">
                  <c:v>7</c:v>
                </c:pt>
                <c:pt idx="5">
                  <c:v>3</c:v>
                </c:pt>
                <c:pt idx="6">
                  <c:v>19</c:v>
                </c:pt>
                <c:pt idx="7">
                  <c:v>9</c:v>
                </c:pt>
                <c:pt idx="8">
                  <c:v>47</c:v>
                </c:pt>
                <c:pt idx="9">
                  <c:v>141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04E-481F-8329-5C7E8D04A4D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r"/>
      <c:overlay val="0"/>
      <c:spPr>
        <a:solidFill>
          <a:schemeClr val="lt1">
            <a:alpha val="50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900" b="0" i="0" u="none" strike="noStrike" kern="1200" baseline="0">
              <a:solidFill>
                <a:schemeClr val="dk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pattFill prst="dkDnDiag">
      <a:fgClr>
        <a:schemeClr val="lt1"/>
      </a:fgClr>
      <a:bgClr>
        <a:schemeClr val="dk1">
          <a:lumMod val="10000"/>
          <a:lumOff val="90000"/>
        </a:schemeClr>
      </a:bgClr>
    </a:pattFill>
    <a:ln w="9525" cap="flat" cmpd="sng" algn="ctr">
      <a:solidFill>
        <a:schemeClr val="dk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 paperSize="9" orientation="landscape" verticalDpi="0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6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61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>
            <a:lumMod val="95000"/>
          </a:schemeClr>
        </a:fgClr>
        <a:bgClr>
          <a:schemeClr val="lt1"/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lt1"/>
    </cs:fontRef>
    <cs:defRPr sz="900" b="1" i="0" u="none" strike="noStrike" kern="1200" baseline="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317500" algn="ctr" rotWithShape="0">
          <a:prstClr val="black">
            <a:alpha val="25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20000"/>
          </a:prstClr>
        </a:outerShdw>
      </a:effectLst>
      <a:scene3d>
        <a:camera prst="orthographicFront"/>
        <a:lightRig rig="threePt" dir="t"/>
      </a:scene3d>
      <a:sp3d prstMaterial="matte"/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noFill/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8000"/>
        </a:schemeClr>
      </a:solidFill>
    </cs:spPr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dk1">
        <a:lumMod val="65000"/>
        <a:lumOff val="35000"/>
      </a:schemeClr>
    </cs:fontRef>
    <cs:defRPr sz="1800" b="1" kern="120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56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56">
  <cs:axisTitle>
    <cs:lnRef idx="0"/>
    <cs:fillRef idx="0"/>
    <cs:effectRef idx="0"/>
    <cs:fontRef idx="minor">
      <a:schemeClr val="dk1">
        <a:lumMod val="65000"/>
        <a:lumOff val="35000"/>
      </a:schemeClr>
    </cs:fontRef>
    <cs:defRPr sz="900" b="1" kern="1200"/>
  </cs:axisTitle>
  <cs:category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 cap="none" spc="0" normalizeH="0" baseline="0"/>
  </cs:categoryAxis>
  <cs:chartArea>
    <cs:lnRef idx="0"/>
    <cs:fillRef idx="0"/>
    <cs:effectRef idx="0"/>
    <cs:fontRef idx="minor">
      <a:schemeClr val="dk1"/>
    </cs:fontRef>
    <cs:spPr>
      <a:pattFill prst="dkDnDiag">
        <a:fgClr>
          <a:schemeClr val="lt1"/>
        </a:fgClr>
        <a:bgClr>
          <a:schemeClr val="dk1">
            <a:lumMod val="10000"/>
            <a:lumOff val="90000"/>
          </a:schemeClr>
        </a:bgClr>
      </a:pattFill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dk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75000"/>
        </a:schemeClr>
      </a:solidFill>
      <a:ln w="9525"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19050">
        <a:solidFill>
          <a:schemeClr val="lt1"/>
        </a:solidFill>
      </a:ln>
    </cs:spPr>
  </cs:dataPoint>
  <cs:dataPoint3D>
    <cs:lnRef idx="0"/>
    <cs:fillRef idx="0">
      <cs:styleClr val="auto"/>
    </cs:fillRef>
    <cs:effectRef idx="0"/>
    <cs:fontRef idx="minor">
      <a:schemeClr val="tx1"/>
    </cs:fontRef>
    <cs:spPr>
      <a:gradFill>
        <a:gsLst>
          <a:gs pos="100000">
            <a:schemeClr val="phClr">
              <a:lumMod val="60000"/>
              <a:lumOff val="40000"/>
            </a:schemeClr>
          </a:gs>
          <a:gs pos="0">
            <a:schemeClr val="phClr"/>
          </a:gs>
        </a:gsLst>
        <a:lin ang="5400000" scaled="0"/>
      </a:gradFill>
      <a:ln w="508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22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solidFill>
        <a:schemeClr val="lt1"/>
      </a:solidFill>
      <a:ln w="1587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dk1">
        <a:lumMod val="65000"/>
        <a:lumOff val="35000"/>
      </a:schemeClr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  <cs:defRPr sz="8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hiLoLine>
  <cs:leader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>
          <a:alpha val="50000"/>
        </a:schemeClr>
      </a:solidFill>
    </cs:spPr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dk1"/>
    </cs:fontRef>
    <cs:spPr>
      <a:ln w="9525" cap="flat" cmpd="sng" algn="ctr">
        <a:solidFill>
          <a:schemeClr val="dk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ajor">
      <a:schemeClr val="dk1">
        <a:lumMod val="50000"/>
        <a:lumOff val="50000"/>
      </a:schemeClr>
    </cs:fontRef>
    <cs:defRPr sz="1600" b="1" kern="1200" spc="0" normalizeH="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 cap="flat" cmpd="sng" algn="ctr">
        <a:solidFill>
          <a:schemeClr val="dk1">
            <a:lumMod val="50000"/>
            <a:lumOff val="50000"/>
          </a:schemeClr>
        </a:solidFill>
        <a:round/>
      </a:ln>
    </cs:spPr>
  </cs:upBar>
  <cs:valueAxis>
    <cs:lnRef idx="0"/>
    <cs:fillRef idx="0"/>
    <cs:effectRef idx="0"/>
    <cs:fontRef idx="minor">
      <a:schemeClr val="dk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1.xml"/><Relationship Id="rId7" Type="http://schemas.openxmlformats.org/officeDocument/2006/relationships/chart" Target="../charts/chart5.xml"/><Relationship Id="rId2" Type="http://schemas.openxmlformats.org/officeDocument/2006/relationships/image" Target="../media/image2.png"/><Relationship Id="rId1" Type="http://schemas.openxmlformats.org/officeDocument/2006/relationships/image" Target="../media/image1.png"/><Relationship Id="rId6" Type="http://schemas.openxmlformats.org/officeDocument/2006/relationships/chart" Target="../charts/chart4.xml"/><Relationship Id="rId5" Type="http://schemas.openxmlformats.org/officeDocument/2006/relationships/chart" Target="../charts/chart3.xml"/><Relationship Id="rId4" Type="http://schemas.openxmlformats.org/officeDocument/2006/relationships/chart" Target="../charts/chart2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1</xdr:row>
      <xdr:rowOff>0</xdr:rowOff>
    </xdr:from>
    <xdr:to>
      <xdr:col>0</xdr:col>
      <xdr:colOff>827512</xdr:colOff>
      <xdr:row>5</xdr:row>
      <xdr:rowOff>65405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2880"/>
          <a:ext cx="827512" cy="7969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175260</xdr:colOff>
      <xdr:row>0</xdr:row>
      <xdr:rowOff>0</xdr:rowOff>
    </xdr:from>
    <xdr:to>
      <xdr:col>6</xdr:col>
      <xdr:colOff>38100</xdr:colOff>
      <xdr:row>5</xdr:row>
      <xdr:rowOff>133985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113020" y="0"/>
          <a:ext cx="1207770" cy="10483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0</xdr:col>
      <xdr:colOff>0</xdr:colOff>
      <xdr:row>29</xdr:row>
      <xdr:rowOff>0</xdr:rowOff>
    </xdr:from>
    <xdr:ext cx="827512" cy="796925"/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82880"/>
          <a:ext cx="827512" cy="7969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175260</xdr:colOff>
      <xdr:row>28</xdr:row>
      <xdr:rowOff>0</xdr:rowOff>
    </xdr:from>
    <xdr:ext cx="1200150" cy="1048385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120640" y="0"/>
          <a:ext cx="1200150" cy="10483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7</xdr:col>
      <xdr:colOff>320040</xdr:colOff>
      <xdr:row>32</xdr:row>
      <xdr:rowOff>45720</xdr:rowOff>
    </xdr:from>
    <xdr:to>
      <xdr:col>18</xdr:col>
      <xdr:colOff>83820</xdr:colOff>
      <xdr:row>58</xdr:row>
      <xdr:rowOff>144780</xdr:rowOff>
    </xdr:to>
    <xdr:graphicFrame macro="">
      <xdr:nvGraphicFramePr>
        <xdr:cNvPr id="7" name="Gráfico 6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oneCellAnchor>
    <xdr:from>
      <xdr:col>0</xdr:col>
      <xdr:colOff>0</xdr:colOff>
      <xdr:row>53</xdr:row>
      <xdr:rowOff>0</xdr:rowOff>
    </xdr:from>
    <xdr:ext cx="827512" cy="796925"/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5234940"/>
          <a:ext cx="827512" cy="7969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175260</xdr:colOff>
      <xdr:row>52</xdr:row>
      <xdr:rowOff>0</xdr:rowOff>
    </xdr:from>
    <xdr:ext cx="1200150" cy="1048385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120640" y="5052060"/>
          <a:ext cx="1200150" cy="10483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twoCellAnchor>
    <xdr:from>
      <xdr:col>7</xdr:col>
      <xdr:colOff>502920</xdr:colOff>
      <xdr:row>59</xdr:row>
      <xdr:rowOff>45720</xdr:rowOff>
    </xdr:from>
    <xdr:to>
      <xdr:col>18</xdr:col>
      <xdr:colOff>266700</xdr:colOff>
      <xdr:row>84</xdr:row>
      <xdr:rowOff>45720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</xdr:col>
      <xdr:colOff>0</xdr:colOff>
      <xdr:row>154</xdr:row>
      <xdr:rowOff>0</xdr:rowOff>
    </xdr:from>
    <xdr:to>
      <xdr:col>17</xdr:col>
      <xdr:colOff>535305</xdr:colOff>
      <xdr:row>178</xdr:row>
      <xdr:rowOff>28575</xdr:rowOff>
    </xdr:to>
    <xdr:graphicFrame macro="">
      <xdr:nvGraphicFramePr>
        <xdr:cNvPr id="17" name="Gráfico 16">
          <a:extLst>
            <a:ext uri="{FF2B5EF4-FFF2-40B4-BE49-F238E27FC236}">
              <a16:creationId xmlns:a16="http://schemas.microsoft.com/office/drawing/2014/main" id="{F00C7D44-1B86-41E0-A13A-16C87097A51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457200</xdr:colOff>
      <xdr:row>3</xdr:row>
      <xdr:rowOff>85724</xdr:rowOff>
    </xdr:from>
    <xdr:to>
      <xdr:col>18</xdr:col>
      <xdr:colOff>762000</xdr:colOff>
      <xdr:row>29</xdr:row>
      <xdr:rowOff>114299</xdr:rowOff>
    </xdr:to>
    <xdr:graphicFrame macro="">
      <xdr:nvGraphicFramePr>
        <xdr:cNvPr id="12" name="Gráfico 11">
          <a:extLst>
            <a:ext uri="{FF2B5EF4-FFF2-40B4-BE49-F238E27FC236}">
              <a16:creationId xmlns:a16="http://schemas.microsoft.com/office/drawing/2014/main" id="{080A9553-160A-7FBE-CE08-27982BC5BB73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6</xdr:col>
      <xdr:colOff>738186</xdr:colOff>
      <xdr:row>102</xdr:row>
      <xdr:rowOff>119061</xdr:rowOff>
    </xdr:from>
    <xdr:to>
      <xdr:col>16</xdr:col>
      <xdr:colOff>333374</xdr:colOff>
      <xdr:row>118</xdr:row>
      <xdr:rowOff>142874</xdr:rowOff>
    </xdr:to>
    <xdr:graphicFrame macro="">
      <xdr:nvGraphicFramePr>
        <xdr:cNvPr id="13" name="Gráfico 12">
          <a:extLst>
            <a:ext uri="{FF2B5EF4-FFF2-40B4-BE49-F238E27FC236}">
              <a16:creationId xmlns:a16="http://schemas.microsoft.com/office/drawing/2014/main" id="{D11216EB-F5F6-AE31-EDBA-DFCF07CAC92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160020</xdr:rowOff>
    </xdr:from>
    <xdr:to>
      <xdr:col>0</xdr:col>
      <xdr:colOff>827512</xdr:colOff>
      <xdr:row>5</xdr:row>
      <xdr:rowOff>42545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0020"/>
          <a:ext cx="827512" cy="7969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4</xdr:col>
      <xdr:colOff>175260</xdr:colOff>
      <xdr:row>0</xdr:row>
      <xdr:rowOff>0</xdr:rowOff>
    </xdr:from>
    <xdr:to>
      <xdr:col>5</xdr:col>
      <xdr:colOff>190500</xdr:colOff>
      <xdr:row>5</xdr:row>
      <xdr:rowOff>133985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113020" y="0"/>
          <a:ext cx="1207770" cy="10483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  <xdr:oneCellAnchor>
    <xdr:from>
      <xdr:col>0</xdr:col>
      <xdr:colOff>0</xdr:colOff>
      <xdr:row>17</xdr:row>
      <xdr:rowOff>160020</xdr:rowOff>
    </xdr:from>
    <xdr:ext cx="827512" cy="796925"/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0020"/>
          <a:ext cx="827512" cy="7969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175260</xdr:colOff>
      <xdr:row>17</xdr:row>
      <xdr:rowOff>0</xdr:rowOff>
    </xdr:from>
    <xdr:ext cx="1207770" cy="1048385"/>
    <xdr:pic>
      <xdr:nvPicPr>
        <xdr:cNvPr id="5" name="Imagen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94960" y="0"/>
          <a:ext cx="1207770" cy="10483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0</xdr:col>
      <xdr:colOff>0</xdr:colOff>
      <xdr:row>35</xdr:row>
      <xdr:rowOff>160020</xdr:rowOff>
    </xdr:from>
    <xdr:ext cx="827512" cy="796925"/>
    <xdr:pic>
      <xdr:nvPicPr>
        <xdr:cNvPr id="6" name="Imagen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3489960"/>
          <a:ext cx="827512" cy="7969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175260</xdr:colOff>
      <xdr:row>35</xdr:row>
      <xdr:rowOff>0</xdr:rowOff>
    </xdr:from>
    <xdr:ext cx="1207770" cy="1048385"/>
    <xdr:pic>
      <xdr:nvPicPr>
        <xdr:cNvPr id="7" name="Imagen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94960" y="3329940"/>
          <a:ext cx="1207770" cy="10483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  <xdr:oneCellAnchor>
    <xdr:from>
      <xdr:col>0</xdr:col>
      <xdr:colOff>0</xdr:colOff>
      <xdr:row>55</xdr:row>
      <xdr:rowOff>160020</xdr:rowOff>
    </xdr:from>
    <xdr:ext cx="827512" cy="796925"/>
    <xdr:pic>
      <xdr:nvPicPr>
        <xdr:cNvPr id="8" name="Imagen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6964680"/>
          <a:ext cx="827512" cy="796925"/>
        </a:xfrm>
        <a:prstGeom prst="rect">
          <a:avLst/>
        </a:prstGeom>
        <a:noFill/>
        <a:ln>
          <a:noFill/>
        </a:ln>
      </xdr:spPr>
    </xdr:pic>
    <xdr:clientData/>
  </xdr:oneCellAnchor>
  <xdr:oneCellAnchor>
    <xdr:from>
      <xdr:col>4</xdr:col>
      <xdr:colOff>175260</xdr:colOff>
      <xdr:row>55</xdr:row>
      <xdr:rowOff>0</xdr:rowOff>
    </xdr:from>
    <xdr:ext cx="1207770" cy="1048385"/>
    <xdr:pic>
      <xdr:nvPicPr>
        <xdr:cNvPr id="9" name="Imagen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94960" y="6804660"/>
          <a:ext cx="1207770" cy="10483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160020</xdr:rowOff>
    </xdr:from>
    <xdr:to>
      <xdr:col>0</xdr:col>
      <xdr:colOff>827512</xdr:colOff>
      <xdr:row>5</xdr:row>
      <xdr:rowOff>42545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160020"/>
          <a:ext cx="827512" cy="796925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5</xdr:col>
      <xdr:colOff>175260</xdr:colOff>
      <xdr:row>0</xdr:row>
      <xdr:rowOff>0</xdr:rowOff>
    </xdr:from>
    <xdr:to>
      <xdr:col>7</xdr:col>
      <xdr:colOff>0</xdr:colOff>
      <xdr:row>5</xdr:row>
      <xdr:rowOff>133985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5387340" y="0"/>
          <a:ext cx="1207770" cy="104838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EXCEL%20FORMULARIO%20-2023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urvey"/>
      <sheetName val="TEMPORADA CICLONICA"/>
      <sheetName val="SEMANA SANTA"/>
    </sheetNames>
    <sheetDataSet>
      <sheetData sheetId="0">
        <row r="3">
          <cell r="AI3">
            <v>1</v>
          </cell>
          <cell r="AJ3">
            <v>3</v>
          </cell>
          <cell r="AK3">
            <v>3</v>
          </cell>
          <cell r="AL3">
            <v>0</v>
          </cell>
          <cell r="AM3">
            <v>0</v>
          </cell>
          <cell r="AN3">
            <v>0</v>
          </cell>
          <cell r="AO3">
            <v>1</v>
          </cell>
          <cell r="AP3">
            <v>0</v>
          </cell>
          <cell r="AQ3">
            <v>0</v>
          </cell>
          <cell r="AR3">
            <v>0</v>
          </cell>
          <cell r="AS3">
            <v>1</v>
          </cell>
        </row>
        <row r="4">
          <cell r="AI4">
            <v>20</v>
          </cell>
          <cell r="AJ4">
            <v>24</v>
          </cell>
          <cell r="AK4">
            <v>43</v>
          </cell>
          <cell r="AL4">
            <v>37</v>
          </cell>
          <cell r="AM4">
            <v>46</v>
          </cell>
          <cell r="AN4">
            <v>39</v>
          </cell>
          <cell r="AO4">
            <v>62</v>
          </cell>
          <cell r="AP4">
            <v>48</v>
          </cell>
          <cell r="AQ4">
            <v>67</v>
          </cell>
          <cell r="AR4">
            <v>64</v>
          </cell>
          <cell r="AS4">
            <v>60</v>
          </cell>
        </row>
        <row r="5">
          <cell r="AI5">
            <v>4</v>
          </cell>
          <cell r="AJ5">
            <v>23</v>
          </cell>
          <cell r="AK5">
            <v>16</v>
          </cell>
          <cell r="AL5">
            <v>20</v>
          </cell>
          <cell r="AM5">
            <v>3</v>
          </cell>
          <cell r="AN5">
            <v>0</v>
          </cell>
          <cell r="AO5">
            <v>2</v>
          </cell>
          <cell r="AP5">
            <v>0</v>
          </cell>
          <cell r="AQ5">
            <v>3</v>
          </cell>
          <cell r="AR5">
            <v>1</v>
          </cell>
          <cell r="AS5">
            <v>1</v>
          </cell>
        </row>
        <row r="6">
          <cell r="AI6">
            <v>5</v>
          </cell>
          <cell r="AJ6">
            <v>3</v>
          </cell>
          <cell r="AK6">
            <v>5</v>
          </cell>
          <cell r="AL6">
            <v>4</v>
          </cell>
          <cell r="AM6">
            <v>2</v>
          </cell>
          <cell r="AN6">
            <v>7</v>
          </cell>
          <cell r="AO6">
            <v>5</v>
          </cell>
          <cell r="AP6">
            <v>8</v>
          </cell>
          <cell r="AQ6">
            <v>4</v>
          </cell>
          <cell r="AR6">
            <v>2</v>
          </cell>
          <cell r="AS6">
            <v>17</v>
          </cell>
          <cell r="AT6">
            <v>2</v>
          </cell>
        </row>
        <row r="7">
          <cell r="AI7">
            <v>10</v>
          </cell>
          <cell r="AJ7">
            <v>47</v>
          </cell>
          <cell r="AK7">
            <v>53</v>
          </cell>
          <cell r="AL7">
            <v>18</v>
          </cell>
          <cell r="AM7">
            <v>38</v>
          </cell>
          <cell r="AN7">
            <v>28</v>
          </cell>
          <cell r="AO7">
            <v>25</v>
          </cell>
          <cell r="AP7">
            <v>19</v>
          </cell>
          <cell r="AQ7">
            <v>33</v>
          </cell>
          <cell r="AR7">
            <v>27</v>
          </cell>
          <cell r="AS7">
            <v>19</v>
          </cell>
        </row>
        <row r="8">
          <cell r="AI8">
            <v>7</v>
          </cell>
          <cell r="AJ8">
            <v>4</v>
          </cell>
          <cell r="AK8">
            <v>7</v>
          </cell>
          <cell r="AL8">
            <v>8</v>
          </cell>
          <cell r="AM8">
            <v>7</v>
          </cell>
          <cell r="AN8">
            <v>4</v>
          </cell>
          <cell r="AO8">
            <v>5</v>
          </cell>
          <cell r="AP8">
            <v>9</v>
          </cell>
          <cell r="AQ8">
            <v>9</v>
          </cell>
          <cell r="AR8">
            <v>7</v>
          </cell>
          <cell r="AS8">
            <v>13</v>
          </cell>
        </row>
        <row r="9">
          <cell r="AI9">
            <v>39</v>
          </cell>
          <cell r="AJ9">
            <v>60</v>
          </cell>
          <cell r="AK9">
            <v>51</v>
          </cell>
          <cell r="AL9">
            <v>18</v>
          </cell>
          <cell r="AM9">
            <v>22</v>
          </cell>
          <cell r="AN9">
            <v>7</v>
          </cell>
          <cell r="AO9">
            <v>5</v>
          </cell>
          <cell r="AP9">
            <v>3</v>
          </cell>
          <cell r="AQ9">
            <v>10</v>
          </cell>
          <cell r="AR9">
            <v>4</v>
          </cell>
          <cell r="AS9">
            <v>8</v>
          </cell>
        </row>
        <row r="10">
          <cell r="AI10">
            <v>1</v>
          </cell>
          <cell r="AJ10">
            <v>4</v>
          </cell>
          <cell r="AK10">
            <v>7</v>
          </cell>
          <cell r="AL10">
            <v>0</v>
          </cell>
          <cell r="AM10">
            <v>1</v>
          </cell>
          <cell r="AN10">
            <v>6</v>
          </cell>
          <cell r="AO10">
            <v>2</v>
          </cell>
          <cell r="AP10">
            <v>1</v>
          </cell>
          <cell r="AQ10">
            <v>1</v>
          </cell>
          <cell r="AR10">
            <v>4</v>
          </cell>
          <cell r="AS10">
            <v>3</v>
          </cell>
        </row>
        <row r="11">
          <cell r="AI11">
            <v>1</v>
          </cell>
          <cell r="AJ11">
            <v>11</v>
          </cell>
          <cell r="AK11">
            <v>41</v>
          </cell>
          <cell r="AL11">
            <v>19</v>
          </cell>
          <cell r="AM11">
            <v>7</v>
          </cell>
          <cell r="AN11">
            <v>36</v>
          </cell>
          <cell r="AO11">
            <v>14</v>
          </cell>
          <cell r="AP11">
            <v>17</v>
          </cell>
          <cell r="AQ11">
            <v>18</v>
          </cell>
          <cell r="AR11">
            <v>12</v>
          </cell>
          <cell r="AS11">
            <v>10</v>
          </cell>
        </row>
        <row r="12">
          <cell r="AI12">
            <v>0</v>
          </cell>
          <cell r="AJ12">
            <v>1</v>
          </cell>
          <cell r="AK12">
            <v>2</v>
          </cell>
          <cell r="AL12">
            <v>1</v>
          </cell>
          <cell r="AM12">
            <v>0</v>
          </cell>
          <cell r="AN12">
            <v>2</v>
          </cell>
          <cell r="AO12">
            <v>2</v>
          </cell>
          <cell r="AP12">
            <v>0</v>
          </cell>
          <cell r="AQ12">
            <v>4</v>
          </cell>
          <cell r="AR12">
            <v>42</v>
          </cell>
          <cell r="AS12">
            <v>11</v>
          </cell>
        </row>
        <row r="13">
          <cell r="AI13">
            <v>0</v>
          </cell>
          <cell r="AJ13">
            <v>1</v>
          </cell>
          <cell r="AK13">
            <v>1</v>
          </cell>
          <cell r="AL13">
            <v>2</v>
          </cell>
          <cell r="AM13">
            <v>6</v>
          </cell>
          <cell r="AN13">
            <v>1</v>
          </cell>
          <cell r="AO13">
            <v>1</v>
          </cell>
          <cell r="AP13">
            <v>1</v>
          </cell>
          <cell r="AQ13">
            <v>0</v>
          </cell>
          <cell r="AR13">
            <v>1</v>
          </cell>
          <cell r="AS13">
            <v>0</v>
          </cell>
        </row>
        <row r="14">
          <cell r="AI14">
            <v>0</v>
          </cell>
          <cell r="AJ14">
            <v>2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4</v>
          </cell>
          <cell r="AR14">
            <v>3</v>
          </cell>
          <cell r="AS14">
            <v>0</v>
          </cell>
        </row>
        <row r="15">
          <cell r="AI15">
            <v>0</v>
          </cell>
          <cell r="AJ15">
            <v>0</v>
          </cell>
          <cell r="AK15">
            <v>0</v>
          </cell>
          <cell r="AL15">
            <v>0</v>
          </cell>
          <cell r="AM15">
            <v>0</v>
          </cell>
          <cell r="AN15">
            <v>0</v>
          </cell>
          <cell r="AO15">
            <v>0</v>
          </cell>
          <cell r="AP15">
            <v>0</v>
          </cell>
          <cell r="AQ15">
            <v>0</v>
          </cell>
          <cell r="AR15">
            <v>0</v>
          </cell>
          <cell r="AS15">
            <v>0</v>
          </cell>
        </row>
        <row r="16">
          <cell r="AI16">
            <v>0</v>
          </cell>
          <cell r="AJ16">
            <v>1</v>
          </cell>
          <cell r="AK16">
            <v>2</v>
          </cell>
          <cell r="AL16">
            <v>7</v>
          </cell>
          <cell r="AM16">
            <v>2</v>
          </cell>
          <cell r="AN16">
            <v>8</v>
          </cell>
          <cell r="AO16">
            <v>0</v>
          </cell>
          <cell r="AP16">
            <v>4</v>
          </cell>
          <cell r="AQ16">
            <v>1</v>
          </cell>
          <cell r="AR16">
            <v>0</v>
          </cell>
          <cell r="AS16">
            <v>3</v>
          </cell>
        </row>
        <row r="18">
          <cell r="AI18">
            <v>0</v>
          </cell>
          <cell r="AJ18">
            <v>2</v>
          </cell>
          <cell r="AK18">
            <v>0</v>
          </cell>
          <cell r="AL18">
            <v>0</v>
          </cell>
          <cell r="AM18">
            <v>0</v>
          </cell>
          <cell r="AN18">
            <v>0</v>
          </cell>
          <cell r="AO18">
            <v>0</v>
          </cell>
          <cell r="AP18">
            <v>0</v>
          </cell>
          <cell r="AQ18">
            <v>0</v>
          </cell>
          <cell r="AR18">
            <v>0</v>
          </cell>
          <cell r="AS18">
            <v>0</v>
          </cell>
        </row>
        <row r="19">
          <cell r="AI19">
            <v>0</v>
          </cell>
          <cell r="AJ19">
            <v>0</v>
          </cell>
          <cell r="AK19">
            <v>9</v>
          </cell>
          <cell r="AL19">
            <v>48</v>
          </cell>
          <cell r="AM19">
            <v>7</v>
          </cell>
          <cell r="AN19">
            <v>7</v>
          </cell>
          <cell r="AO19">
            <v>3</v>
          </cell>
          <cell r="AP19">
            <v>4</v>
          </cell>
          <cell r="AQ19">
            <v>5</v>
          </cell>
          <cell r="AR19">
            <v>2</v>
          </cell>
          <cell r="AS19">
            <v>2</v>
          </cell>
        </row>
        <row r="22">
          <cell r="AH22">
            <v>219</v>
          </cell>
          <cell r="AI22">
            <v>24</v>
          </cell>
          <cell r="AJ22">
            <v>10</v>
          </cell>
          <cell r="AK22">
            <v>7</v>
          </cell>
          <cell r="AL22">
            <v>86</v>
          </cell>
          <cell r="AM22">
            <v>10</v>
          </cell>
          <cell r="AN22">
            <v>12</v>
          </cell>
          <cell r="AO22">
            <v>10</v>
          </cell>
          <cell r="AP22">
            <v>10</v>
          </cell>
          <cell r="AQ22">
            <v>5</v>
          </cell>
          <cell r="AR22">
            <v>10</v>
          </cell>
          <cell r="AS22">
            <v>5</v>
          </cell>
          <cell r="AT22">
            <v>30</v>
          </cell>
        </row>
        <row r="23">
          <cell r="AH23">
            <v>75</v>
          </cell>
          <cell r="AI23">
            <v>8</v>
          </cell>
          <cell r="AJ23">
            <v>7</v>
          </cell>
          <cell r="AK23">
            <v>22</v>
          </cell>
          <cell r="AL23">
            <v>8</v>
          </cell>
          <cell r="AM23">
            <v>6</v>
          </cell>
          <cell r="AN23">
            <v>5</v>
          </cell>
          <cell r="AO23">
            <v>4</v>
          </cell>
          <cell r="AP23">
            <v>3</v>
          </cell>
          <cell r="AQ23">
            <v>6</v>
          </cell>
          <cell r="AR23">
            <v>3</v>
          </cell>
          <cell r="AS23">
            <v>1</v>
          </cell>
          <cell r="AT23">
            <v>3</v>
          </cell>
        </row>
        <row r="24">
          <cell r="AH24">
            <v>155</v>
          </cell>
          <cell r="AI24">
            <v>1</v>
          </cell>
          <cell r="AJ24">
            <v>0</v>
          </cell>
          <cell r="AK24">
            <v>1</v>
          </cell>
          <cell r="AL24">
            <v>8</v>
          </cell>
          <cell r="AM24">
            <v>25</v>
          </cell>
          <cell r="AN24">
            <v>13</v>
          </cell>
          <cell r="AO24">
            <v>1</v>
          </cell>
          <cell r="AP24">
            <v>24</v>
          </cell>
          <cell r="AQ24">
            <v>3</v>
          </cell>
          <cell r="AR24">
            <v>4</v>
          </cell>
          <cell r="AS24">
            <v>67</v>
          </cell>
          <cell r="AT24">
            <v>8</v>
          </cell>
        </row>
        <row r="25">
          <cell r="AH25">
            <v>20</v>
          </cell>
          <cell r="AI25">
            <v>1</v>
          </cell>
          <cell r="AJ25">
            <v>4</v>
          </cell>
          <cell r="AK25">
            <v>0</v>
          </cell>
          <cell r="AL25">
            <v>3</v>
          </cell>
          <cell r="AM25">
            <v>6</v>
          </cell>
          <cell r="AN25">
            <v>2</v>
          </cell>
          <cell r="AO25">
            <v>0</v>
          </cell>
          <cell r="AP25">
            <v>0</v>
          </cell>
          <cell r="AQ25">
            <v>2</v>
          </cell>
          <cell r="AR25">
            <v>1</v>
          </cell>
          <cell r="AS25">
            <v>1</v>
          </cell>
          <cell r="AT25">
            <v>0</v>
          </cell>
        </row>
        <row r="26">
          <cell r="AH26">
            <v>89</v>
          </cell>
          <cell r="AI26">
            <v>0</v>
          </cell>
          <cell r="AJ26">
            <v>0</v>
          </cell>
          <cell r="AK26">
            <v>1</v>
          </cell>
          <cell r="AL26">
            <v>5</v>
          </cell>
          <cell r="AM26">
            <v>19</v>
          </cell>
          <cell r="AN26">
            <v>9</v>
          </cell>
          <cell r="AO26">
            <v>1</v>
          </cell>
          <cell r="AP26">
            <v>23</v>
          </cell>
          <cell r="AQ26">
            <v>5</v>
          </cell>
          <cell r="AR26">
            <v>1</v>
          </cell>
          <cell r="AS26">
            <v>17</v>
          </cell>
          <cell r="AT26">
            <v>8</v>
          </cell>
        </row>
        <row r="27"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</row>
        <row r="28">
          <cell r="AH28">
            <v>176</v>
          </cell>
          <cell r="AI28">
            <v>3</v>
          </cell>
          <cell r="AJ28">
            <v>2</v>
          </cell>
          <cell r="AK28">
            <v>1</v>
          </cell>
          <cell r="AL28">
            <v>10</v>
          </cell>
          <cell r="AM28">
            <v>22</v>
          </cell>
          <cell r="AN28">
            <v>24</v>
          </cell>
          <cell r="AO28">
            <v>16</v>
          </cell>
          <cell r="AP28">
            <v>56</v>
          </cell>
          <cell r="AQ28">
            <v>10</v>
          </cell>
          <cell r="AR28">
            <v>17</v>
          </cell>
          <cell r="AS28">
            <v>12</v>
          </cell>
          <cell r="AT28">
            <v>3</v>
          </cell>
        </row>
        <row r="29">
          <cell r="AH29">
            <v>67</v>
          </cell>
          <cell r="AI29">
            <v>0</v>
          </cell>
          <cell r="AJ29">
            <v>0</v>
          </cell>
          <cell r="AK29">
            <v>0</v>
          </cell>
          <cell r="AL29">
            <v>5</v>
          </cell>
          <cell r="AM29">
            <v>21</v>
          </cell>
          <cell r="AN29">
            <v>8</v>
          </cell>
          <cell r="AO29">
            <v>0</v>
          </cell>
          <cell r="AP29">
            <v>5</v>
          </cell>
          <cell r="AQ29">
            <v>3</v>
          </cell>
          <cell r="AR29">
            <v>2</v>
          </cell>
          <cell r="AS29">
            <v>14</v>
          </cell>
          <cell r="AT29">
            <v>9</v>
          </cell>
        </row>
        <row r="30">
          <cell r="AH30">
            <v>18</v>
          </cell>
          <cell r="AI30">
            <v>0</v>
          </cell>
          <cell r="AJ30">
            <v>0</v>
          </cell>
          <cell r="AK30">
            <v>0</v>
          </cell>
          <cell r="AL30">
            <v>1</v>
          </cell>
          <cell r="AM30">
            <v>2</v>
          </cell>
          <cell r="AN30">
            <v>5</v>
          </cell>
          <cell r="AO30">
            <v>2</v>
          </cell>
          <cell r="AP30">
            <v>5</v>
          </cell>
          <cell r="AQ30">
            <v>2</v>
          </cell>
          <cell r="AR30">
            <v>1</v>
          </cell>
          <cell r="AS30">
            <v>0</v>
          </cell>
          <cell r="AT30">
            <v>0</v>
          </cell>
        </row>
        <row r="31">
          <cell r="AH31">
            <v>535</v>
          </cell>
          <cell r="AI31">
            <v>404</v>
          </cell>
          <cell r="AJ31">
            <v>2</v>
          </cell>
          <cell r="AK31">
            <v>26</v>
          </cell>
          <cell r="AL31">
            <v>86</v>
          </cell>
          <cell r="AM31">
            <v>7</v>
          </cell>
          <cell r="AN31">
            <v>2</v>
          </cell>
          <cell r="AO31">
            <v>0</v>
          </cell>
          <cell r="AP31">
            <v>0</v>
          </cell>
          <cell r="AQ31">
            <v>2</v>
          </cell>
          <cell r="AR31">
            <v>0</v>
          </cell>
          <cell r="AS31">
            <v>0</v>
          </cell>
          <cell r="AT31">
            <v>6</v>
          </cell>
        </row>
        <row r="32">
          <cell r="AI32">
            <v>0</v>
          </cell>
          <cell r="AJ32">
            <v>0</v>
          </cell>
          <cell r="AK32">
            <v>0</v>
          </cell>
          <cell r="AL32">
            <v>5</v>
          </cell>
          <cell r="AM32">
            <v>0</v>
          </cell>
          <cell r="AN32">
            <v>0</v>
          </cell>
          <cell r="AO32">
            <v>0</v>
          </cell>
          <cell r="AP32">
            <v>0</v>
          </cell>
          <cell r="AQ32">
            <v>0</v>
          </cell>
          <cell r="AR32">
            <v>0</v>
          </cell>
          <cell r="AS32">
            <v>0</v>
          </cell>
          <cell r="AT32">
            <v>0</v>
          </cell>
        </row>
        <row r="33">
          <cell r="AI33">
            <v>0</v>
          </cell>
          <cell r="AJ33">
            <v>0</v>
          </cell>
          <cell r="AK33">
            <v>0</v>
          </cell>
          <cell r="AL33">
            <v>2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1</v>
          </cell>
        </row>
        <row r="34">
          <cell r="AI34">
            <v>0</v>
          </cell>
          <cell r="AJ34">
            <v>0</v>
          </cell>
          <cell r="AK34">
            <v>0</v>
          </cell>
          <cell r="AL34">
            <v>1</v>
          </cell>
          <cell r="AM34">
            <v>0</v>
          </cell>
          <cell r="AN34">
            <v>0</v>
          </cell>
          <cell r="AO34">
            <v>0</v>
          </cell>
          <cell r="AP34">
            <v>0</v>
          </cell>
          <cell r="AQ34">
            <v>0</v>
          </cell>
          <cell r="AR34">
            <v>0</v>
          </cell>
          <cell r="AS34">
            <v>0</v>
          </cell>
          <cell r="AT34">
            <v>0</v>
          </cell>
        </row>
        <row r="35">
          <cell r="AI35">
            <v>3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7</v>
          </cell>
        </row>
        <row r="36">
          <cell r="AI36">
            <v>30</v>
          </cell>
          <cell r="AJ36">
            <v>20</v>
          </cell>
          <cell r="AK36">
            <v>44</v>
          </cell>
          <cell r="AL36">
            <v>207</v>
          </cell>
          <cell r="AM36">
            <v>41</v>
          </cell>
          <cell r="AN36">
            <v>47</v>
          </cell>
          <cell r="AO36">
            <v>10</v>
          </cell>
          <cell r="AP36">
            <v>23</v>
          </cell>
          <cell r="AQ36">
            <v>10</v>
          </cell>
          <cell r="AR36">
            <v>10</v>
          </cell>
          <cell r="AS36">
            <v>2</v>
          </cell>
          <cell r="AT36">
            <v>27</v>
          </cell>
        </row>
        <row r="37">
          <cell r="AI37">
            <v>8</v>
          </cell>
          <cell r="AJ37">
            <v>8</v>
          </cell>
          <cell r="AK37">
            <v>8</v>
          </cell>
          <cell r="AL37">
            <v>22</v>
          </cell>
          <cell r="AM37">
            <v>6</v>
          </cell>
          <cell r="AN37">
            <v>14</v>
          </cell>
          <cell r="AO37">
            <v>5</v>
          </cell>
          <cell r="AP37">
            <v>9</v>
          </cell>
          <cell r="AQ37">
            <v>8</v>
          </cell>
          <cell r="AR37">
            <v>10</v>
          </cell>
          <cell r="AS37">
            <v>21</v>
          </cell>
          <cell r="AT37">
            <v>11</v>
          </cell>
        </row>
        <row r="38">
          <cell r="AI38">
            <v>1</v>
          </cell>
          <cell r="AJ38">
            <v>2</v>
          </cell>
          <cell r="AK38">
            <v>3</v>
          </cell>
          <cell r="AL38">
            <v>1</v>
          </cell>
          <cell r="AM38">
            <v>0</v>
          </cell>
          <cell r="AN38">
            <v>4</v>
          </cell>
          <cell r="AO38">
            <v>1</v>
          </cell>
          <cell r="AP38">
            <v>8</v>
          </cell>
          <cell r="AQ38">
            <v>5</v>
          </cell>
          <cell r="AR38">
            <v>3</v>
          </cell>
          <cell r="AS38">
            <v>0</v>
          </cell>
          <cell r="AT38">
            <v>1</v>
          </cell>
        </row>
        <row r="39">
          <cell r="AI39">
            <v>0</v>
          </cell>
          <cell r="AJ39">
            <v>0</v>
          </cell>
          <cell r="AK39">
            <v>0</v>
          </cell>
          <cell r="AL39">
            <v>19</v>
          </cell>
          <cell r="AM39">
            <v>53</v>
          </cell>
          <cell r="AN39">
            <v>911</v>
          </cell>
          <cell r="AO39">
            <v>0</v>
          </cell>
          <cell r="AP39">
            <v>356</v>
          </cell>
          <cell r="AQ39">
            <v>0</v>
          </cell>
          <cell r="AR39">
            <v>0</v>
          </cell>
          <cell r="AS39">
            <v>28086</v>
          </cell>
          <cell r="AT39">
            <v>3</v>
          </cell>
        </row>
        <row r="40">
          <cell r="AI40">
            <v>0</v>
          </cell>
          <cell r="AJ40">
            <v>0</v>
          </cell>
          <cell r="AK40">
            <v>0</v>
          </cell>
          <cell r="AL40">
            <v>0</v>
          </cell>
          <cell r="AM40">
            <v>0</v>
          </cell>
          <cell r="AN40">
            <v>0</v>
          </cell>
          <cell r="AO40">
            <v>0</v>
          </cell>
          <cell r="AP40">
            <v>529</v>
          </cell>
          <cell r="AQ40">
            <v>0</v>
          </cell>
          <cell r="AR40">
            <v>0</v>
          </cell>
          <cell r="AS40">
            <v>1004</v>
          </cell>
          <cell r="AT40">
            <v>2</v>
          </cell>
        </row>
        <row r="41"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1</v>
          </cell>
          <cell r="AQ41">
            <v>1</v>
          </cell>
          <cell r="AR41">
            <v>0</v>
          </cell>
          <cell r="AS41">
            <v>0</v>
          </cell>
          <cell r="AT41">
            <v>0</v>
          </cell>
        </row>
        <row r="42">
          <cell r="AI42">
            <v>0</v>
          </cell>
          <cell r="AJ42">
            <v>0</v>
          </cell>
          <cell r="AK42">
            <v>0</v>
          </cell>
          <cell r="AL42">
            <v>3</v>
          </cell>
          <cell r="AM42">
            <v>2</v>
          </cell>
          <cell r="AN42">
            <v>13</v>
          </cell>
          <cell r="AO42">
            <v>4</v>
          </cell>
          <cell r="AP42">
            <v>48</v>
          </cell>
          <cell r="AQ42">
            <v>12</v>
          </cell>
          <cell r="AR42">
            <v>2</v>
          </cell>
          <cell r="AS42">
            <v>69</v>
          </cell>
          <cell r="AT42">
            <v>20</v>
          </cell>
        </row>
        <row r="43">
          <cell r="AI43">
            <v>3</v>
          </cell>
          <cell r="AJ43">
            <v>39</v>
          </cell>
          <cell r="AK43">
            <v>4</v>
          </cell>
          <cell r="AL43">
            <v>59</v>
          </cell>
          <cell r="AM43">
            <v>359</v>
          </cell>
          <cell r="AN43">
            <v>268</v>
          </cell>
          <cell r="AO43">
            <v>30</v>
          </cell>
          <cell r="AP43">
            <v>3251</v>
          </cell>
          <cell r="AQ43">
            <v>112</v>
          </cell>
          <cell r="AR43">
            <v>31</v>
          </cell>
          <cell r="AS43">
            <v>8044</v>
          </cell>
          <cell r="AT43">
            <v>35</v>
          </cell>
        </row>
        <row r="44">
          <cell r="AH44">
            <v>54</v>
          </cell>
          <cell r="AI44">
            <v>1</v>
          </cell>
          <cell r="AJ44">
            <v>0</v>
          </cell>
          <cell r="AK44">
            <v>1</v>
          </cell>
          <cell r="AL44">
            <v>1</v>
          </cell>
          <cell r="AM44">
            <v>8</v>
          </cell>
          <cell r="AN44">
            <v>2</v>
          </cell>
          <cell r="AO44">
            <v>0</v>
          </cell>
          <cell r="AP44">
            <v>17</v>
          </cell>
          <cell r="AQ44">
            <v>3</v>
          </cell>
          <cell r="AR44">
            <v>1</v>
          </cell>
          <cell r="AS44">
            <v>14</v>
          </cell>
          <cell r="AT44">
            <v>6</v>
          </cell>
        </row>
        <row r="45">
          <cell r="AH45">
            <v>19</v>
          </cell>
          <cell r="AI45">
            <v>0</v>
          </cell>
          <cell r="AJ45">
            <v>0</v>
          </cell>
          <cell r="AK45">
            <v>3</v>
          </cell>
          <cell r="AL45">
            <v>10</v>
          </cell>
          <cell r="AM45">
            <v>1</v>
          </cell>
          <cell r="AN45">
            <v>1</v>
          </cell>
          <cell r="AO45">
            <v>2</v>
          </cell>
          <cell r="AP45">
            <v>1</v>
          </cell>
          <cell r="AQ45">
            <v>0</v>
          </cell>
          <cell r="AR45">
            <v>0</v>
          </cell>
          <cell r="AS45">
            <v>1</v>
          </cell>
          <cell r="AT45">
            <v>0</v>
          </cell>
        </row>
        <row r="46">
          <cell r="AI46">
            <v>1</v>
          </cell>
          <cell r="AJ46">
            <v>0</v>
          </cell>
          <cell r="AK46">
            <v>2</v>
          </cell>
          <cell r="AL46">
            <v>1</v>
          </cell>
          <cell r="AM46">
            <v>2</v>
          </cell>
          <cell r="AN46">
            <v>3</v>
          </cell>
          <cell r="AO46">
            <v>0</v>
          </cell>
          <cell r="AP46">
            <v>4</v>
          </cell>
          <cell r="AQ46">
            <v>0</v>
          </cell>
          <cell r="AR46">
            <v>0</v>
          </cell>
          <cell r="AS46">
            <v>3</v>
          </cell>
          <cell r="AT46">
            <v>2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170"/>
  <sheetViews>
    <sheetView topLeftCell="A74" zoomScaleNormal="100" workbookViewId="0">
      <selection activeCell="E155" sqref="E155"/>
    </sheetView>
  </sheetViews>
  <sheetFormatPr baseColWidth="10" defaultColWidth="11.5703125" defaultRowHeight="15" x14ac:dyDescent="0.25"/>
  <cols>
    <col min="1" max="1" width="29.140625" style="15" bestFit="1" customWidth="1"/>
    <col min="2" max="2" width="12" style="15" bestFit="1" customWidth="1"/>
    <col min="3" max="3" width="15.28515625" style="15" bestFit="1" customWidth="1"/>
    <col min="4" max="4" width="15.7109375" style="15" bestFit="1" customWidth="1"/>
    <col min="5" max="5" width="8.28515625" style="15" bestFit="1" customWidth="1"/>
    <col min="6" max="6" width="11.28515625" style="15" customWidth="1"/>
    <col min="7" max="8" width="11.5703125" style="15"/>
    <col min="9" max="9" width="6.5703125" style="15" bestFit="1" customWidth="1"/>
    <col min="10" max="16384" width="11.5703125" style="15"/>
  </cols>
  <sheetData>
    <row r="1" spans="1:10" ht="14.45" customHeight="1" x14ac:dyDescent="0.25">
      <c r="A1" s="45" t="s">
        <v>38</v>
      </c>
      <c r="B1" s="45"/>
      <c r="C1" s="45"/>
      <c r="D1" s="45"/>
      <c r="E1" s="45"/>
      <c r="F1" s="45"/>
      <c r="G1" s="20"/>
      <c r="H1" s="20"/>
      <c r="I1" s="20"/>
      <c r="J1" s="20"/>
    </row>
    <row r="2" spans="1:10" ht="14.45" customHeight="1" x14ac:dyDescent="0.25">
      <c r="A2" s="45"/>
      <c r="B2" s="45"/>
      <c r="C2" s="45"/>
      <c r="D2" s="45"/>
      <c r="E2" s="45"/>
      <c r="F2" s="45"/>
      <c r="G2" s="20"/>
      <c r="H2" s="20"/>
      <c r="I2" s="20"/>
      <c r="J2" s="20"/>
    </row>
    <row r="3" spans="1:10" ht="14.45" customHeight="1" x14ac:dyDescent="0.25">
      <c r="A3" s="45"/>
      <c r="B3" s="45"/>
      <c r="C3" s="45"/>
      <c r="D3" s="45"/>
      <c r="E3" s="45"/>
      <c r="F3" s="45"/>
      <c r="G3" s="20"/>
      <c r="H3" s="20"/>
      <c r="I3" s="20"/>
      <c r="J3" s="20"/>
    </row>
    <row r="4" spans="1:10" ht="14.45" customHeight="1" x14ac:dyDescent="0.25">
      <c r="A4" s="45"/>
      <c r="B4" s="45"/>
      <c r="C4" s="45"/>
      <c r="D4" s="45"/>
      <c r="E4" s="45"/>
      <c r="F4" s="45"/>
      <c r="G4" s="20"/>
      <c r="H4" s="20"/>
      <c r="I4" s="20"/>
      <c r="J4" s="20"/>
    </row>
    <row r="5" spans="1:10" ht="14.45" customHeight="1" x14ac:dyDescent="0.25">
      <c r="A5" s="45"/>
      <c r="B5" s="45"/>
      <c r="C5" s="45"/>
      <c r="D5" s="45"/>
      <c r="E5" s="45"/>
      <c r="F5" s="45"/>
      <c r="G5" s="20"/>
      <c r="H5" s="20"/>
      <c r="I5" s="20"/>
      <c r="J5" s="20"/>
    </row>
    <row r="6" spans="1:10" ht="14.45" customHeight="1" x14ac:dyDescent="0.25">
      <c r="A6" s="45"/>
      <c r="B6" s="45"/>
      <c r="C6" s="45"/>
      <c r="D6" s="45"/>
      <c r="E6" s="45"/>
      <c r="F6" s="45"/>
      <c r="G6" s="20"/>
      <c r="H6" s="20"/>
      <c r="I6" s="20"/>
      <c r="J6" s="20"/>
    </row>
    <row r="7" spans="1:10" ht="16.5" thickBot="1" x14ac:dyDescent="0.3">
      <c r="A7" s="23" t="s">
        <v>17</v>
      </c>
      <c r="B7" s="23" t="s">
        <v>39</v>
      </c>
      <c r="C7" s="24" t="s">
        <v>40</v>
      </c>
      <c r="D7" s="24" t="s">
        <v>41</v>
      </c>
      <c r="E7" s="24" t="s">
        <v>3</v>
      </c>
      <c r="F7" s="24" t="s">
        <v>2</v>
      </c>
    </row>
    <row r="8" spans="1:10" ht="15.75" thickBot="1" x14ac:dyDescent="0.3">
      <c r="A8" s="19" t="s">
        <v>20</v>
      </c>
      <c r="B8" s="9">
        <f>[1]survey!$AI$27</f>
        <v>0</v>
      </c>
      <c r="C8" s="9">
        <f>[1]survey!AJ$27</f>
        <v>0</v>
      </c>
      <c r="D8" s="9">
        <f>[1]survey!AK$27</f>
        <v>0</v>
      </c>
      <c r="E8" s="12">
        <f>SUM(B8:D8)</f>
        <v>0</v>
      </c>
      <c r="F8" s="41">
        <f>E8/E22</f>
        <v>0</v>
      </c>
    </row>
    <row r="9" spans="1:10" ht="15.75" thickBot="1" x14ac:dyDescent="0.3">
      <c r="A9" s="19" t="s">
        <v>21</v>
      </c>
      <c r="B9" s="9">
        <f>[1]survey!$AI$22</f>
        <v>24</v>
      </c>
      <c r="C9" s="9">
        <f>[1]survey!AJ$22</f>
        <v>10</v>
      </c>
      <c r="D9" s="9">
        <f>[1]survey!AK$22</f>
        <v>7</v>
      </c>
      <c r="E9" s="12">
        <f t="shared" ref="E9:E21" si="0">SUM(B9:D9)</f>
        <v>41</v>
      </c>
      <c r="F9" s="41">
        <f>E9/E22</f>
        <v>7.4817518248175188E-2</v>
      </c>
    </row>
    <row r="10" spans="1:10" ht="15.75" thickBot="1" x14ac:dyDescent="0.3">
      <c r="A10" s="19" t="s">
        <v>0</v>
      </c>
      <c r="B10" s="9">
        <f>[1]survey!$AI23</f>
        <v>8</v>
      </c>
      <c r="C10" s="9">
        <f>[1]survey!AJ$23</f>
        <v>7</v>
      </c>
      <c r="D10" s="9">
        <f>[1]survey!AK$23</f>
        <v>22</v>
      </c>
      <c r="E10" s="12">
        <f>SUM(B10:D10)</f>
        <v>37</v>
      </c>
      <c r="F10" s="41">
        <f>E10/E22</f>
        <v>6.7518248175182483E-2</v>
      </c>
    </row>
    <row r="11" spans="1:10" ht="30.75" thickBot="1" x14ac:dyDescent="0.3">
      <c r="A11" s="19" t="s">
        <v>22</v>
      </c>
      <c r="B11" s="9">
        <f>[1]survey!$AI24</f>
        <v>1</v>
      </c>
      <c r="C11" s="9">
        <f>[1]survey!AJ$24</f>
        <v>0</v>
      </c>
      <c r="D11" s="9">
        <f>[1]survey!AK$24</f>
        <v>1</v>
      </c>
      <c r="E11" s="12">
        <f t="shared" si="0"/>
        <v>2</v>
      </c>
      <c r="F11" s="41">
        <f>E11/E22</f>
        <v>3.6496350364963502E-3</v>
      </c>
    </row>
    <row r="12" spans="1:10" ht="15.75" thickBot="1" x14ac:dyDescent="0.3">
      <c r="A12" s="19" t="s">
        <v>23</v>
      </c>
      <c r="B12" s="9">
        <f>[1]survey!$AI$6</f>
        <v>5</v>
      </c>
      <c r="C12" s="9">
        <f>[1]survey!AJ$6</f>
        <v>3</v>
      </c>
      <c r="D12" s="9">
        <f>[1]survey!AK$6</f>
        <v>5</v>
      </c>
      <c r="E12" s="12">
        <f t="shared" si="0"/>
        <v>13</v>
      </c>
      <c r="F12" s="41">
        <f>E12/E22</f>
        <v>2.3722627737226276E-2</v>
      </c>
    </row>
    <row r="13" spans="1:10" ht="15.75" thickBot="1" x14ac:dyDescent="0.3">
      <c r="A13" s="19" t="s">
        <v>1</v>
      </c>
      <c r="B13" s="9">
        <f>[1]survey!$AI$25</f>
        <v>1</v>
      </c>
      <c r="C13" s="9">
        <f>[1]survey!AJ$25</f>
        <v>4</v>
      </c>
      <c r="D13" s="9">
        <f>[1]survey!AK$25</f>
        <v>0</v>
      </c>
      <c r="E13" s="12">
        <f t="shared" si="0"/>
        <v>5</v>
      </c>
      <c r="F13" s="41">
        <f>E13/E22</f>
        <v>9.1240875912408752E-3</v>
      </c>
    </row>
    <row r="14" spans="1:10" ht="15.75" thickBot="1" x14ac:dyDescent="0.3">
      <c r="A14" s="19" t="s">
        <v>24</v>
      </c>
      <c r="B14" s="9">
        <f>[1]survey!AI$32+[1]survey!AI$33+[1]survey!AI$34+[1]survey!AI$35+[1]survey!$AI$46</f>
        <v>4</v>
      </c>
      <c r="C14" s="9">
        <f>[1]survey!AJ$32+[1]survey!AJ$33+[1]survey!AJ$34+[1]survey!AJ$35+[1]survey!$AJ$46</f>
        <v>0</v>
      </c>
      <c r="D14" s="9">
        <f>[1]survey!AK$32+[1]survey!AK$33+[1]survey!AK$34+[1]survey!AK$35+[1]survey!$AK$46</f>
        <v>2</v>
      </c>
      <c r="E14" s="12">
        <f t="shared" si="0"/>
        <v>6</v>
      </c>
      <c r="F14" s="41">
        <f>E14/E22</f>
        <v>1.0948905109489052E-2</v>
      </c>
    </row>
    <row r="15" spans="1:10" ht="15.75" thickBot="1" x14ac:dyDescent="0.3">
      <c r="A15" s="19" t="s">
        <v>25</v>
      </c>
      <c r="B15" s="9">
        <f>[1]survey!AI$26</f>
        <v>0</v>
      </c>
      <c r="C15" s="9">
        <f>[1]survey!AJ$26</f>
        <v>0</v>
      </c>
      <c r="D15" s="9">
        <f>[1]survey!AK$26</f>
        <v>1</v>
      </c>
      <c r="E15" s="12">
        <f t="shared" si="0"/>
        <v>1</v>
      </c>
      <c r="F15" s="41">
        <f>E15/E22</f>
        <v>1.8248175182481751E-3</v>
      </c>
    </row>
    <row r="16" spans="1:10" ht="15.75" thickBot="1" x14ac:dyDescent="0.3">
      <c r="A16" s="19" t="s">
        <v>26</v>
      </c>
      <c r="B16" s="9">
        <f>[1]survey!AI$28</f>
        <v>3</v>
      </c>
      <c r="C16" s="9">
        <f>[1]survey!AJ$28</f>
        <v>2</v>
      </c>
      <c r="D16" s="9">
        <f>[1]survey!AK$28</f>
        <v>1</v>
      </c>
      <c r="E16" s="12">
        <f t="shared" si="0"/>
        <v>6</v>
      </c>
      <c r="F16" s="41">
        <f>E16/E22</f>
        <v>1.0948905109489052E-2</v>
      </c>
    </row>
    <row r="17" spans="1:7" ht="45.75" thickBot="1" x14ac:dyDescent="0.3">
      <c r="A17" s="19" t="s">
        <v>27</v>
      </c>
      <c r="B17" s="9">
        <f>[1]survey!AI$31</f>
        <v>404</v>
      </c>
      <c r="C17" s="9">
        <f>[1]survey!AJ$31</f>
        <v>2</v>
      </c>
      <c r="D17" s="9">
        <f>[1]survey!AK$31</f>
        <v>26</v>
      </c>
      <c r="E17" s="12">
        <f t="shared" si="0"/>
        <v>432</v>
      </c>
      <c r="F17" s="41">
        <f>E17/E22</f>
        <v>0.78832116788321172</v>
      </c>
    </row>
    <row r="18" spans="1:7" ht="30.75" thickBot="1" x14ac:dyDescent="0.3">
      <c r="A18" s="19" t="s">
        <v>28</v>
      </c>
      <c r="B18" s="9">
        <f>[1]survey!AI$44</f>
        <v>1</v>
      </c>
      <c r="C18" s="9">
        <f>[1]survey!AJ$44</f>
        <v>0</v>
      </c>
      <c r="D18" s="9">
        <f>[1]survey!AK$44</f>
        <v>1</v>
      </c>
      <c r="E18" s="12">
        <f t="shared" si="0"/>
        <v>2</v>
      </c>
      <c r="F18" s="41">
        <f>E18/E22</f>
        <v>3.6496350364963502E-3</v>
      </c>
    </row>
    <row r="19" spans="1:7" ht="30.75" thickBot="1" x14ac:dyDescent="0.3">
      <c r="A19" s="19" t="s">
        <v>29</v>
      </c>
      <c r="B19" s="9">
        <f>[1]survey!AI$29</f>
        <v>0</v>
      </c>
      <c r="C19" s="9">
        <f>[1]survey!AJ$29</f>
        <v>0</v>
      </c>
      <c r="D19" s="9">
        <f>[1]survey!AK$29</f>
        <v>0</v>
      </c>
      <c r="E19" s="12">
        <f t="shared" si="0"/>
        <v>0</v>
      </c>
      <c r="F19" s="41">
        <f>E19/E22</f>
        <v>0</v>
      </c>
    </row>
    <row r="20" spans="1:7" ht="30.75" thickBot="1" x14ac:dyDescent="0.3">
      <c r="A20" s="19" t="s">
        <v>56</v>
      </c>
      <c r="B20" s="9">
        <f>[1]survey!AI$45</f>
        <v>0</v>
      </c>
      <c r="C20" s="9">
        <f>[1]survey!AJ$45</f>
        <v>0</v>
      </c>
      <c r="D20" s="9">
        <f>[1]survey!AK$45</f>
        <v>3</v>
      </c>
      <c r="E20" s="12">
        <f t="shared" ref="E20" si="1">SUM(B20:D20)</f>
        <v>3</v>
      </c>
      <c r="F20" s="41">
        <f>E20/E22</f>
        <v>5.4744525547445258E-3</v>
      </c>
    </row>
    <row r="21" spans="1:7" ht="15.75" thickBot="1" x14ac:dyDescent="0.3">
      <c r="A21" s="19" t="s">
        <v>30</v>
      </c>
      <c r="B21" s="9">
        <f>[1]survey!AI$30</f>
        <v>0</v>
      </c>
      <c r="C21" s="9">
        <f>[1]survey!AJ$30</f>
        <v>0</v>
      </c>
      <c r="D21" s="9">
        <f>[1]survey!AK$30</f>
        <v>0</v>
      </c>
      <c r="E21" s="12">
        <f t="shared" si="0"/>
        <v>0</v>
      </c>
      <c r="F21" s="41">
        <f>E21/E22</f>
        <v>0</v>
      </c>
    </row>
    <row r="22" spans="1:7" ht="15.75" thickBot="1" x14ac:dyDescent="0.3">
      <c r="A22" s="3" t="s">
        <v>31</v>
      </c>
      <c r="B22" s="10">
        <f>SUM(B8:B21)</f>
        <v>451</v>
      </c>
      <c r="C22" s="10">
        <f>SUM(C8:C21)</f>
        <v>28</v>
      </c>
      <c r="D22" s="10">
        <f>SUM(D8:D21)</f>
        <v>69</v>
      </c>
      <c r="E22" s="18">
        <f>SUM(E8:E21)</f>
        <v>548</v>
      </c>
      <c r="F22" s="13">
        <f>SUM(F8:F21)</f>
        <v>1</v>
      </c>
    </row>
    <row r="23" spans="1:7" x14ac:dyDescent="0.25">
      <c r="A23" s="16"/>
      <c r="B23" s="16"/>
      <c r="C23" s="16"/>
      <c r="D23" s="16"/>
      <c r="E23" s="16"/>
      <c r="F23" s="16"/>
      <c r="G23" s="16"/>
    </row>
    <row r="24" spans="1:7" x14ac:dyDescent="0.25">
      <c r="G24" s="16"/>
    </row>
    <row r="25" spans="1:7" x14ac:dyDescent="0.25">
      <c r="G25" s="16"/>
    </row>
    <row r="26" spans="1:7" x14ac:dyDescent="0.25">
      <c r="F26" s="17"/>
      <c r="G26" s="3"/>
    </row>
    <row r="27" spans="1:7" x14ac:dyDescent="0.25">
      <c r="G27" s="16"/>
    </row>
    <row r="28" spans="1:7" x14ac:dyDescent="0.25">
      <c r="G28" s="16"/>
    </row>
    <row r="29" spans="1:7" x14ac:dyDescent="0.25">
      <c r="A29" s="45" t="s">
        <v>38</v>
      </c>
      <c r="B29" s="45"/>
      <c r="C29" s="45"/>
      <c r="D29" s="45"/>
      <c r="E29" s="45"/>
      <c r="F29" s="45"/>
    </row>
    <row r="30" spans="1:7" x14ac:dyDescent="0.25">
      <c r="A30" s="45"/>
      <c r="B30" s="45"/>
      <c r="C30" s="45"/>
      <c r="D30" s="45"/>
      <c r="E30" s="45"/>
      <c r="F30" s="45"/>
    </row>
    <row r="31" spans="1:7" x14ac:dyDescent="0.25">
      <c r="A31" s="45"/>
      <c r="B31" s="45"/>
      <c r="C31" s="45"/>
      <c r="D31" s="45"/>
      <c r="E31" s="45"/>
      <c r="F31" s="45"/>
    </row>
    <row r="32" spans="1:7" x14ac:dyDescent="0.25">
      <c r="A32" s="45"/>
      <c r="B32" s="45"/>
      <c r="C32" s="45"/>
      <c r="D32" s="45"/>
      <c r="E32" s="45"/>
      <c r="F32" s="45"/>
    </row>
    <row r="33" spans="1:6" x14ac:dyDescent="0.25">
      <c r="A33" s="45"/>
      <c r="B33" s="45"/>
      <c r="C33" s="45"/>
      <c r="D33" s="45"/>
      <c r="E33" s="45"/>
      <c r="F33" s="45"/>
    </row>
    <row r="34" spans="1:6" x14ac:dyDescent="0.25">
      <c r="A34" s="45"/>
      <c r="B34" s="45"/>
      <c r="C34" s="45"/>
      <c r="D34" s="45"/>
      <c r="E34" s="45"/>
      <c r="F34" s="45"/>
    </row>
    <row r="35" spans="1:6" ht="15.75" x14ac:dyDescent="0.25">
      <c r="A35" s="23" t="s">
        <v>42</v>
      </c>
      <c r="B35" s="23" t="s">
        <v>50</v>
      </c>
      <c r="C35" s="24" t="s">
        <v>66</v>
      </c>
      <c r="D35" s="24" t="s">
        <v>52</v>
      </c>
      <c r="E35" s="24" t="s">
        <v>3</v>
      </c>
      <c r="F35" s="24" t="s">
        <v>2</v>
      </c>
    </row>
    <row r="36" spans="1:6" ht="18" x14ac:dyDescent="0.25">
      <c r="A36" s="28" t="s">
        <v>43</v>
      </c>
      <c r="B36" s="30">
        <f>[1]survey!AL$27</f>
        <v>0</v>
      </c>
      <c r="C36" s="30">
        <f>[1]survey!AM$27</f>
        <v>0</v>
      </c>
      <c r="D36" s="30">
        <f>[1]survey!AN$27</f>
        <v>0</v>
      </c>
      <c r="E36" s="31">
        <f>SUM(B36:D36)</f>
        <v>0</v>
      </c>
      <c r="F36" s="33">
        <f>E36/E50</f>
        <v>0</v>
      </c>
    </row>
    <row r="37" spans="1:6" ht="18" x14ac:dyDescent="0.25">
      <c r="A37" s="28" t="s">
        <v>44</v>
      </c>
      <c r="B37" s="30">
        <f>[1]survey!AL$22</f>
        <v>86</v>
      </c>
      <c r="C37" s="30">
        <f>[1]survey!AM$22</f>
        <v>10</v>
      </c>
      <c r="D37" s="30">
        <f>[1]survey!AN$22</f>
        <v>12</v>
      </c>
      <c r="E37" s="31">
        <f t="shared" ref="E37:E48" si="2">SUM(B37:D37)</f>
        <v>108</v>
      </c>
      <c r="F37" s="33">
        <f>E37/E50</f>
        <v>0.24107142857142858</v>
      </c>
    </row>
    <row r="38" spans="1:6" ht="18" x14ac:dyDescent="0.25">
      <c r="A38" s="28" t="s">
        <v>0</v>
      </c>
      <c r="B38" s="30">
        <f>[1]survey!AL$23</f>
        <v>8</v>
      </c>
      <c r="C38" s="30">
        <f>[1]survey!AM$23</f>
        <v>6</v>
      </c>
      <c r="D38" s="30">
        <f>[1]survey!AN$23</f>
        <v>5</v>
      </c>
      <c r="E38" s="31">
        <f t="shared" si="2"/>
        <v>19</v>
      </c>
      <c r="F38" s="33">
        <f>E38/E50</f>
        <v>4.2410714285714288E-2</v>
      </c>
    </row>
    <row r="39" spans="1:6" ht="18" x14ac:dyDescent="0.25">
      <c r="A39" s="28" t="s">
        <v>22</v>
      </c>
      <c r="B39" s="30">
        <f>[1]survey!AL$24</f>
        <v>8</v>
      </c>
      <c r="C39" s="30">
        <f>[1]survey!AM$24</f>
        <v>25</v>
      </c>
      <c r="D39" s="30">
        <f>[1]survey!AN$24</f>
        <v>13</v>
      </c>
      <c r="E39" s="31">
        <f t="shared" si="2"/>
        <v>46</v>
      </c>
      <c r="F39" s="33">
        <f>E39/E50</f>
        <v>0.10267857142857142</v>
      </c>
    </row>
    <row r="40" spans="1:6" ht="18" x14ac:dyDescent="0.25">
      <c r="A40" s="28" t="s">
        <v>23</v>
      </c>
      <c r="B40" s="30">
        <f>[1]survey!AL$6</f>
        <v>4</v>
      </c>
      <c r="C40" s="30">
        <f>[1]survey!AM$6</f>
        <v>2</v>
      </c>
      <c r="D40" s="30">
        <f>[1]survey!AN$6</f>
        <v>7</v>
      </c>
      <c r="E40" s="31">
        <f t="shared" si="2"/>
        <v>13</v>
      </c>
      <c r="F40" s="33">
        <f>E40/E50</f>
        <v>2.9017857142857144E-2</v>
      </c>
    </row>
    <row r="41" spans="1:6" ht="18" x14ac:dyDescent="0.25">
      <c r="A41" s="28" t="s">
        <v>1</v>
      </c>
      <c r="B41" s="30">
        <f>[1]survey!AL$25</f>
        <v>3</v>
      </c>
      <c r="C41" s="30">
        <f>[1]survey!AM$25</f>
        <v>6</v>
      </c>
      <c r="D41" s="30">
        <f>[1]survey!AN$25</f>
        <v>2</v>
      </c>
      <c r="E41" s="31">
        <f t="shared" si="2"/>
        <v>11</v>
      </c>
      <c r="F41" s="33">
        <f>E41/E50</f>
        <v>2.4553571428571428E-2</v>
      </c>
    </row>
    <row r="42" spans="1:6" ht="18" x14ac:dyDescent="0.25">
      <c r="A42" s="28" t="s">
        <v>45</v>
      </c>
      <c r="B42" s="30">
        <f>[1]survey!AL$32+[1]survey!AL$33+[1]survey!AL$34+[1]survey!AL$35+[1]survey!$AL$46</f>
        <v>9</v>
      </c>
      <c r="C42" s="30">
        <f>[1]survey!AM$32+[1]survey!AM$33+[1]survey!AM$34+[1]survey!AM$35+[1]survey!$AM$46</f>
        <v>2</v>
      </c>
      <c r="D42" s="30">
        <f>[1]survey!AN$32+[1]survey!AN$33+[1]survey!AN$34+[1]survey!AN$35+[1]survey!$AN$46</f>
        <v>3</v>
      </c>
      <c r="E42" s="31">
        <f t="shared" si="2"/>
        <v>14</v>
      </c>
      <c r="F42" s="33">
        <f>E42/E50</f>
        <v>3.125E-2</v>
      </c>
    </row>
    <row r="43" spans="1:6" ht="18" x14ac:dyDescent="0.25">
      <c r="A43" s="28" t="s">
        <v>46</v>
      </c>
      <c r="B43" s="30">
        <f>[1]survey!AL$26</f>
        <v>5</v>
      </c>
      <c r="C43" s="30">
        <f>[1]survey!AM$26</f>
        <v>19</v>
      </c>
      <c r="D43" s="30">
        <f>[1]survey!AN$26</f>
        <v>9</v>
      </c>
      <c r="E43" s="31">
        <f t="shared" si="2"/>
        <v>33</v>
      </c>
      <c r="F43" s="33">
        <f>E43/E50</f>
        <v>7.3660714285714288E-2</v>
      </c>
    </row>
    <row r="44" spans="1:6" ht="18" x14ac:dyDescent="0.25">
      <c r="A44" s="28" t="s">
        <v>47</v>
      </c>
      <c r="B44" s="30">
        <f>[1]survey!AL$28</f>
        <v>10</v>
      </c>
      <c r="C44" s="30">
        <f>[1]survey!AM$28</f>
        <v>22</v>
      </c>
      <c r="D44" s="30">
        <f>[1]survey!AN$28</f>
        <v>24</v>
      </c>
      <c r="E44" s="31">
        <f t="shared" si="2"/>
        <v>56</v>
      </c>
      <c r="F44" s="33">
        <f>E44/E50</f>
        <v>0.125</v>
      </c>
    </row>
    <row r="45" spans="1:6" ht="18" x14ac:dyDescent="0.25">
      <c r="A45" s="28" t="s">
        <v>27</v>
      </c>
      <c r="B45" s="30">
        <f>[1]survey!AL$31</f>
        <v>86</v>
      </c>
      <c r="C45" s="30">
        <f>[1]survey!AM$31</f>
        <v>7</v>
      </c>
      <c r="D45" s="30">
        <f>[1]survey!AN$31</f>
        <v>2</v>
      </c>
      <c r="E45" s="31">
        <f t="shared" si="2"/>
        <v>95</v>
      </c>
      <c r="F45" s="33">
        <f>E45/E50</f>
        <v>0.21205357142857142</v>
      </c>
    </row>
    <row r="46" spans="1:6" ht="18" x14ac:dyDescent="0.25">
      <c r="A46" s="28" t="s">
        <v>48</v>
      </c>
      <c r="B46" s="30">
        <f>[1]survey!AL$44</f>
        <v>1</v>
      </c>
      <c r="C46" s="30">
        <f>[1]survey!AM$44</f>
        <v>8</v>
      </c>
      <c r="D46" s="30">
        <f>[1]survey!AN$44</f>
        <v>2</v>
      </c>
      <c r="E46" s="31">
        <f t="shared" si="2"/>
        <v>11</v>
      </c>
      <c r="F46" s="33">
        <f>E46/E50</f>
        <v>2.4553571428571428E-2</v>
      </c>
    </row>
    <row r="47" spans="1:6" ht="18" x14ac:dyDescent="0.25">
      <c r="A47" s="28" t="s">
        <v>29</v>
      </c>
      <c r="B47" s="30">
        <f>[1]survey!AL$29</f>
        <v>5</v>
      </c>
      <c r="C47" s="30">
        <f>[1]survey!AM$29</f>
        <v>21</v>
      </c>
      <c r="D47" s="30">
        <f>[1]survey!AN$29</f>
        <v>8</v>
      </c>
      <c r="E47" s="31">
        <f t="shared" si="2"/>
        <v>34</v>
      </c>
      <c r="F47" s="33">
        <f>E47/E50</f>
        <v>7.5892857142857137E-2</v>
      </c>
    </row>
    <row r="48" spans="1:6" ht="18" x14ac:dyDescent="0.25">
      <c r="A48" s="28" t="s">
        <v>30</v>
      </c>
      <c r="B48" s="30">
        <f>[1]survey!AL$30</f>
        <v>1</v>
      </c>
      <c r="C48" s="30">
        <f>[1]survey!AM$30</f>
        <v>2</v>
      </c>
      <c r="D48" s="30">
        <f>[1]survey!AN$30</f>
        <v>5</v>
      </c>
      <c r="E48" s="31">
        <f t="shared" si="2"/>
        <v>8</v>
      </c>
      <c r="F48" s="33">
        <f>E48/E50</f>
        <v>1.7857142857142856E-2</v>
      </c>
    </row>
    <row r="49" spans="1:6" ht="18" x14ac:dyDescent="0.25">
      <c r="A49" s="28" t="s">
        <v>56</v>
      </c>
      <c r="B49" s="30">
        <f>[1]survey!AL$45</f>
        <v>10</v>
      </c>
      <c r="C49" s="30">
        <f>[1]survey!AM$45</f>
        <v>1</v>
      </c>
      <c r="D49" s="30">
        <f>[1]survey!AN$45</f>
        <v>1</v>
      </c>
      <c r="E49" s="31">
        <f t="shared" ref="E49" si="3">SUM(B49:D49)</f>
        <v>12</v>
      </c>
      <c r="F49" s="33">
        <f>E49/E50</f>
        <v>2.6785714285714284E-2</v>
      </c>
    </row>
    <row r="50" spans="1:6" ht="18" x14ac:dyDescent="0.25">
      <c r="A50" s="29" t="s">
        <v>31</v>
      </c>
      <c r="B50" s="32">
        <f>SUM(B36:B48)</f>
        <v>226</v>
      </c>
      <c r="C50" s="32">
        <f>SUM(C36:C48)</f>
        <v>130</v>
      </c>
      <c r="D50" s="32">
        <f>SUM(D36:D48)</f>
        <v>92</v>
      </c>
      <c r="E50" s="32">
        <f>SUM(E36:E48)</f>
        <v>448</v>
      </c>
      <c r="F50" s="34">
        <f>SUM(F36:F48)</f>
        <v>1</v>
      </c>
    </row>
    <row r="51" spans="1:6" x14ac:dyDescent="0.25">
      <c r="A51" s="25"/>
      <c r="B51" s="25"/>
      <c r="C51" s="25"/>
      <c r="D51" s="25"/>
      <c r="E51" s="25"/>
      <c r="F51" s="25"/>
    </row>
    <row r="53" spans="1:6" x14ac:dyDescent="0.25">
      <c r="A53" s="45" t="s">
        <v>38</v>
      </c>
      <c r="B53" s="45"/>
      <c r="C53" s="45"/>
      <c r="D53" s="45"/>
      <c r="E53" s="45"/>
      <c r="F53" s="45"/>
    </row>
    <row r="54" spans="1:6" x14ac:dyDescent="0.25">
      <c r="A54" s="45"/>
      <c r="B54" s="45"/>
      <c r="C54" s="45"/>
      <c r="D54" s="45"/>
      <c r="E54" s="45"/>
      <c r="F54" s="45"/>
    </row>
    <row r="55" spans="1:6" x14ac:dyDescent="0.25">
      <c r="A55" s="45"/>
      <c r="B55" s="45"/>
      <c r="C55" s="45"/>
      <c r="D55" s="45"/>
      <c r="E55" s="45"/>
      <c r="F55" s="45"/>
    </row>
    <row r="56" spans="1:6" x14ac:dyDescent="0.25">
      <c r="A56" s="45"/>
      <c r="B56" s="45"/>
      <c r="C56" s="45"/>
      <c r="D56" s="45"/>
      <c r="E56" s="45"/>
      <c r="F56" s="45"/>
    </row>
    <row r="57" spans="1:6" x14ac:dyDescent="0.25">
      <c r="A57" s="45"/>
      <c r="B57" s="45"/>
      <c r="C57" s="45"/>
      <c r="D57" s="45"/>
      <c r="E57" s="45"/>
      <c r="F57" s="45"/>
    </row>
    <row r="58" spans="1:6" x14ac:dyDescent="0.25">
      <c r="A58" s="45"/>
      <c r="B58" s="45"/>
      <c r="C58" s="45"/>
      <c r="D58" s="45"/>
      <c r="E58" s="45"/>
      <c r="F58" s="45"/>
    </row>
    <row r="59" spans="1:6" ht="15.75" x14ac:dyDescent="0.25">
      <c r="A59" s="23" t="s">
        <v>42</v>
      </c>
      <c r="B59" s="23" t="s">
        <v>32</v>
      </c>
      <c r="C59" s="24" t="s">
        <v>33</v>
      </c>
      <c r="D59" s="24" t="s">
        <v>34</v>
      </c>
      <c r="E59" s="24" t="s">
        <v>3</v>
      </c>
      <c r="F59" s="24" t="s">
        <v>2</v>
      </c>
    </row>
    <row r="60" spans="1:6" ht="18" x14ac:dyDescent="0.25">
      <c r="A60" s="28" t="s">
        <v>43</v>
      </c>
      <c r="B60" s="30">
        <f>[1]survey!AO$27</f>
        <v>0</v>
      </c>
      <c r="C60" s="30">
        <f>[1]survey!AP$27</f>
        <v>0</v>
      </c>
      <c r="D60" s="30">
        <f>[1]survey!AQ$27</f>
        <v>0</v>
      </c>
      <c r="E60" s="31">
        <f>SUM(B60:D60)</f>
        <v>0</v>
      </c>
      <c r="F60" s="33">
        <f>E60/E74</f>
        <v>0</v>
      </c>
    </row>
    <row r="61" spans="1:6" ht="18" x14ac:dyDescent="0.25">
      <c r="A61" s="28" t="s">
        <v>44</v>
      </c>
      <c r="B61" s="30">
        <f>[1]survey!AO$22</f>
        <v>10</v>
      </c>
      <c r="C61" s="30">
        <f>[1]survey!AP$22</f>
        <v>10</v>
      </c>
      <c r="D61" s="30">
        <f>[1]survey!AQ$22</f>
        <v>5</v>
      </c>
      <c r="E61" s="31">
        <f t="shared" ref="E61:E72" si="4">SUM(B61:D61)</f>
        <v>25</v>
      </c>
      <c r="F61" s="33">
        <f>E61/E74</f>
        <v>0.10460251046025104</v>
      </c>
    </row>
    <row r="62" spans="1:6" ht="18" x14ac:dyDescent="0.25">
      <c r="A62" s="28" t="s">
        <v>0</v>
      </c>
      <c r="B62" s="30">
        <f>[1]survey!AO$23</f>
        <v>4</v>
      </c>
      <c r="C62" s="30">
        <f>[1]survey!AP$23</f>
        <v>3</v>
      </c>
      <c r="D62" s="30">
        <f>[1]survey!AQ$23</f>
        <v>6</v>
      </c>
      <c r="E62" s="31">
        <f t="shared" si="4"/>
        <v>13</v>
      </c>
      <c r="F62" s="33">
        <f>E62/E74</f>
        <v>5.4393305439330547E-2</v>
      </c>
    </row>
    <row r="63" spans="1:6" ht="18" x14ac:dyDescent="0.25">
      <c r="A63" s="28" t="s">
        <v>22</v>
      </c>
      <c r="B63" s="30">
        <f>[1]survey!AO$24</f>
        <v>1</v>
      </c>
      <c r="C63" s="30">
        <f>[1]survey!AP$24</f>
        <v>24</v>
      </c>
      <c r="D63" s="30">
        <f>[1]survey!AQ$24</f>
        <v>3</v>
      </c>
      <c r="E63" s="31">
        <f t="shared" si="4"/>
        <v>28</v>
      </c>
      <c r="F63" s="33">
        <f>E63/E74</f>
        <v>0.11715481171548117</v>
      </c>
    </row>
    <row r="64" spans="1:6" ht="18" x14ac:dyDescent="0.25">
      <c r="A64" s="28" t="s">
        <v>23</v>
      </c>
      <c r="B64" s="30">
        <f>[1]survey!AO$6</f>
        <v>5</v>
      </c>
      <c r="C64" s="30">
        <f>[1]survey!AP$6</f>
        <v>8</v>
      </c>
      <c r="D64" s="30">
        <f>[1]survey!AQ$6</f>
        <v>4</v>
      </c>
      <c r="E64" s="31">
        <f t="shared" si="4"/>
        <v>17</v>
      </c>
      <c r="F64" s="33">
        <f>E64/E74</f>
        <v>7.1129707112970716E-2</v>
      </c>
    </row>
    <row r="65" spans="1:6" ht="18" x14ac:dyDescent="0.25">
      <c r="A65" s="28" t="s">
        <v>1</v>
      </c>
      <c r="B65" s="30">
        <f>[1]survey!AO$25</f>
        <v>0</v>
      </c>
      <c r="C65" s="30">
        <f>[1]survey!AP$25</f>
        <v>0</v>
      </c>
      <c r="D65" s="30">
        <f>[1]survey!AQ$25</f>
        <v>2</v>
      </c>
      <c r="E65" s="31">
        <f t="shared" si="4"/>
        <v>2</v>
      </c>
      <c r="F65" s="33">
        <f>E65/E74</f>
        <v>8.368200836820083E-3</v>
      </c>
    </row>
    <row r="66" spans="1:6" ht="18" x14ac:dyDescent="0.25">
      <c r="A66" s="28" t="s">
        <v>45</v>
      </c>
      <c r="B66" s="30">
        <f>[1]survey!AO$32+[1]survey!AO$33+[1]survey!AO$34+[1]survey!AO$35+[1]survey!$AO$46</f>
        <v>0</v>
      </c>
      <c r="C66" s="30">
        <f>[1]survey!AP$32+[1]survey!AP$33+[1]survey!AP$34+[1]survey!AP$35+[1]survey!$AP$46</f>
        <v>4</v>
      </c>
      <c r="D66" s="30">
        <f>[1]survey!AQ$32+[1]survey!AQ$33+[1]survey!AQ$34+[1]survey!AQ$35+[1]survey!$AQ$46</f>
        <v>0</v>
      </c>
      <c r="E66" s="31">
        <f t="shared" si="4"/>
        <v>4</v>
      </c>
      <c r="F66" s="33">
        <f>E66/E74</f>
        <v>1.6736401673640166E-2</v>
      </c>
    </row>
    <row r="67" spans="1:6" ht="18" x14ac:dyDescent="0.25">
      <c r="A67" s="28" t="s">
        <v>46</v>
      </c>
      <c r="B67" s="30">
        <f>[1]survey!AO$26</f>
        <v>1</v>
      </c>
      <c r="C67" s="30">
        <f>[1]survey!AP$26</f>
        <v>23</v>
      </c>
      <c r="D67" s="30">
        <f>[1]survey!AQ$26</f>
        <v>5</v>
      </c>
      <c r="E67" s="31">
        <f t="shared" si="4"/>
        <v>29</v>
      </c>
      <c r="F67" s="33">
        <f>E67/E74</f>
        <v>0.12133891213389121</v>
      </c>
    </row>
    <row r="68" spans="1:6" ht="18" x14ac:dyDescent="0.25">
      <c r="A68" s="28" t="s">
        <v>47</v>
      </c>
      <c r="B68" s="30">
        <f>[1]survey!AO$28</f>
        <v>16</v>
      </c>
      <c r="C68" s="30">
        <f>[1]survey!AP$28</f>
        <v>56</v>
      </c>
      <c r="D68" s="30">
        <f>[1]survey!AQ$28</f>
        <v>10</v>
      </c>
      <c r="E68" s="31">
        <f t="shared" si="4"/>
        <v>82</v>
      </c>
      <c r="F68" s="33">
        <f>E68/E74</f>
        <v>0.34309623430962344</v>
      </c>
    </row>
    <row r="69" spans="1:6" ht="18" x14ac:dyDescent="0.25">
      <c r="A69" s="28" t="s">
        <v>27</v>
      </c>
      <c r="B69" s="30">
        <f>[1]survey!AO$31</f>
        <v>0</v>
      </c>
      <c r="C69" s="30">
        <f>[1]survey!AP$31</f>
        <v>0</v>
      </c>
      <c r="D69" s="30">
        <f>[1]survey!AQ$31</f>
        <v>2</v>
      </c>
      <c r="E69" s="31">
        <f t="shared" si="4"/>
        <v>2</v>
      </c>
      <c r="F69" s="33">
        <f>E69/E74</f>
        <v>8.368200836820083E-3</v>
      </c>
    </row>
    <row r="70" spans="1:6" ht="18" x14ac:dyDescent="0.25">
      <c r="A70" s="28" t="s">
        <v>48</v>
      </c>
      <c r="B70" s="30">
        <f>[1]survey!AO$44</f>
        <v>0</v>
      </c>
      <c r="C70" s="30">
        <f>[1]survey!AP$44</f>
        <v>17</v>
      </c>
      <c r="D70" s="30">
        <f>[1]survey!AQ$44</f>
        <v>3</v>
      </c>
      <c r="E70" s="31">
        <f t="shared" si="4"/>
        <v>20</v>
      </c>
      <c r="F70" s="33">
        <f>E70/E74</f>
        <v>8.3682008368200833E-2</v>
      </c>
    </row>
    <row r="71" spans="1:6" ht="18" x14ac:dyDescent="0.25">
      <c r="A71" s="28" t="s">
        <v>29</v>
      </c>
      <c r="B71" s="30">
        <f>[1]survey!AO$29</f>
        <v>0</v>
      </c>
      <c r="C71" s="30">
        <f>[1]survey!AP$29</f>
        <v>5</v>
      </c>
      <c r="D71" s="30">
        <f>[1]survey!AQ$29</f>
        <v>3</v>
      </c>
      <c r="E71" s="31">
        <f t="shared" si="4"/>
        <v>8</v>
      </c>
      <c r="F71" s="33">
        <f>E71/E74</f>
        <v>3.3472803347280332E-2</v>
      </c>
    </row>
    <row r="72" spans="1:6" ht="18" x14ac:dyDescent="0.25">
      <c r="A72" s="28" t="s">
        <v>30</v>
      </c>
      <c r="B72" s="30">
        <f>[1]survey!AO$30</f>
        <v>2</v>
      </c>
      <c r="C72" s="30">
        <f>[1]survey!AP$30</f>
        <v>5</v>
      </c>
      <c r="D72" s="30">
        <f>[1]survey!AQ$30</f>
        <v>2</v>
      </c>
      <c r="E72" s="31">
        <f t="shared" si="4"/>
        <v>9</v>
      </c>
      <c r="F72" s="33">
        <f>E72/E74</f>
        <v>3.7656903765690378E-2</v>
      </c>
    </row>
    <row r="73" spans="1:6" ht="18" x14ac:dyDescent="0.25">
      <c r="A73" s="28" t="s">
        <v>56</v>
      </c>
      <c r="B73" s="30">
        <f>[1]survey!AO$45</f>
        <v>2</v>
      </c>
      <c r="C73" s="30">
        <f>[1]survey!AP$45</f>
        <v>1</v>
      </c>
      <c r="D73" s="30">
        <f>[1]survey!AQ$45</f>
        <v>0</v>
      </c>
      <c r="E73" s="31">
        <f t="shared" ref="E73" si="5">SUM(B73:D73)</f>
        <v>3</v>
      </c>
      <c r="F73" s="33">
        <f>E73/E74</f>
        <v>1.2552301255230125E-2</v>
      </c>
    </row>
    <row r="74" spans="1:6" ht="18" x14ac:dyDescent="0.25">
      <c r="A74" s="29" t="s">
        <v>31</v>
      </c>
      <c r="B74" s="32">
        <f>SUM(B60:B72)</f>
        <v>39</v>
      </c>
      <c r="C74" s="32">
        <f>SUM(C60:C72)</f>
        <v>155</v>
      </c>
      <c r="D74" s="32">
        <f>SUM(D60:D72)</f>
        <v>45</v>
      </c>
      <c r="E74" s="32">
        <f>SUM(E60:E72)</f>
        <v>239</v>
      </c>
      <c r="F74" s="34">
        <f>SUM(F60:F72)</f>
        <v>1</v>
      </c>
    </row>
    <row r="78" spans="1:6" x14ac:dyDescent="0.25">
      <c r="A78" s="45" t="s">
        <v>38</v>
      </c>
      <c r="B78" s="45"/>
      <c r="C78" s="45"/>
      <c r="D78" s="45"/>
      <c r="E78" s="45"/>
      <c r="F78" s="45"/>
    </row>
    <row r="79" spans="1:6" x14ac:dyDescent="0.25">
      <c r="A79" s="45"/>
      <c r="B79" s="45"/>
      <c r="C79" s="45"/>
      <c r="D79" s="45"/>
      <c r="E79" s="45"/>
      <c r="F79" s="45"/>
    </row>
    <row r="80" spans="1:6" x14ac:dyDescent="0.25">
      <c r="A80" s="45"/>
      <c r="B80" s="45"/>
      <c r="C80" s="45"/>
      <c r="D80" s="45"/>
      <c r="E80" s="45"/>
      <c r="F80" s="45"/>
    </row>
    <row r="81" spans="1:6" x14ac:dyDescent="0.25">
      <c r="A81" s="45"/>
      <c r="B81" s="45"/>
      <c r="C81" s="45"/>
      <c r="D81" s="45"/>
      <c r="E81" s="45"/>
      <c r="F81" s="45"/>
    </row>
    <row r="82" spans="1:6" x14ac:dyDescent="0.25">
      <c r="A82" s="45"/>
      <c r="B82" s="45"/>
      <c r="C82" s="45"/>
      <c r="D82" s="45"/>
      <c r="E82" s="45"/>
      <c r="F82" s="45"/>
    </row>
    <row r="83" spans="1:6" x14ac:dyDescent="0.25">
      <c r="A83" s="45"/>
      <c r="B83" s="45"/>
      <c r="C83" s="45"/>
      <c r="D83" s="45"/>
      <c r="E83" s="45"/>
      <c r="F83" s="45"/>
    </row>
    <row r="84" spans="1:6" ht="15.75" x14ac:dyDescent="0.25">
      <c r="A84" s="23" t="s">
        <v>42</v>
      </c>
      <c r="B84" s="23" t="s">
        <v>53</v>
      </c>
      <c r="C84" s="24" t="s">
        <v>54</v>
      </c>
      <c r="D84" s="24" t="s">
        <v>55</v>
      </c>
      <c r="E84" s="24" t="s">
        <v>3</v>
      </c>
      <c r="F84" s="24" t="s">
        <v>2</v>
      </c>
    </row>
    <row r="85" spans="1:6" ht="18" x14ac:dyDescent="0.25">
      <c r="A85" s="28" t="s">
        <v>43</v>
      </c>
      <c r="B85" s="30">
        <f>[1]survey!AR$27</f>
        <v>0</v>
      </c>
      <c r="C85" s="30">
        <f>[1]survey!AS$27</f>
        <v>0</v>
      </c>
      <c r="D85" s="30">
        <f>[1]survey!AT$27</f>
        <v>0</v>
      </c>
      <c r="E85" s="31">
        <f>SUM(B85:D85)</f>
        <v>0</v>
      </c>
      <c r="F85" s="36">
        <f>E85/E99</f>
        <v>0</v>
      </c>
    </row>
    <row r="86" spans="1:6" ht="18" x14ac:dyDescent="0.25">
      <c r="A86" s="28" t="s">
        <v>44</v>
      </c>
      <c r="B86" s="30">
        <f>[1]survey!AR$22</f>
        <v>10</v>
      </c>
      <c r="C86" s="30">
        <f>[1]survey!AS$22</f>
        <v>5</v>
      </c>
      <c r="D86" s="30">
        <f>[1]survey!AT$22</f>
        <v>30</v>
      </c>
      <c r="E86" s="31">
        <f t="shared" ref="E86:E97" si="6">SUM(B86:D86)</f>
        <v>45</v>
      </c>
      <c r="F86" s="36">
        <f>E86/E99</f>
        <v>0.16187050359712229</v>
      </c>
    </row>
    <row r="87" spans="1:6" ht="18" x14ac:dyDescent="0.25">
      <c r="A87" s="28" t="s">
        <v>0</v>
      </c>
      <c r="B87" s="30">
        <f>[1]survey!AR$23</f>
        <v>3</v>
      </c>
      <c r="C87" s="30">
        <f>[1]survey!AS$23</f>
        <v>1</v>
      </c>
      <c r="D87" s="30">
        <f>[1]survey!AT$23</f>
        <v>3</v>
      </c>
      <c r="E87" s="31">
        <f t="shared" si="6"/>
        <v>7</v>
      </c>
      <c r="F87" s="36">
        <f>E87/E99</f>
        <v>2.5179856115107913E-2</v>
      </c>
    </row>
    <row r="88" spans="1:6" ht="18" x14ac:dyDescent="0.25">
      <c r="A88" s="28" t="s">
        <v>22</v>
      </c>
      <c r="B88" s="30">
        <f>[1]survey!AR$24</f>
        <v>4</v>
      </c>
      <c r="C88" s="30">
        <f>[1]survey!AS$24</f>
        <v>67</v>
      </c>
      <c r="D88" s="30">
        <f>[1]survey!AT$24</f>
        <v>8</v>
      </c>
      <c r="E88" s="31">
        <f t="shared" si="6"/>
        <v>79</v>
      </c>
      <c r="F88" s="36">
        <f>E88/E99</f>
        <v>0.28417266187050361</v>
      </c>
    </row>
    <row r="89" spans="1:6" ht="18" x14ac:dyDescent="0.25">
      <c r="A89" s="28" t="s">
        <v>23</v>
      </c>
      <c r="B89" s="30">
        <f>[1]survey!AR$6</f>
        <v>2</v>
      </c>
      <c r="C89" s="30">
        <f>[1]survey!AS$6</f>
        <v>17</v>
      </c>
      <c r="D89" s="30">
        <f>[1]survey!AT$6</f>
        <v>2</v>
      </c>
      <c r="E89" s="31">
        <f t="shared" si="6"/>
        <v>21</v>
      </c>
      <c r="F89" s="36">
        <f>E89/E99</f>
        <v>7.5539568345323743E-2</v>
      </c>
    </row>
    <row r="90" spans="1:6" ht="18" x14ac:dyDescent="0.25">
      <c r="A90" s="28" t="s">
        <v>1</v>
      </c>
      <c r="B90" s="30">
        <f>[1]survey!AR$25</f>
        <v>1</v>
      </c>
      <c r="C90" s="30">
        <f>[1]survey!AS$25</f>
        <v>1</v>
      </c>
      <c r="D90" s="30">
        <f>[1]survey!AT$25</f>
        <v>0</v>
      </c>
      <c r="E90" s="31">
        <f t="shared" si="6"/>
        <v>2</v>
      </c>
      <c r="F90" s="36">
        <f>E90/E99</f>
        <v>7.1942446043165471E-3</v>
      </c>
    </row>
    <row r="91" spans="1:6" ht="18" x14ac:dyDescent="0.25">
      <c r="A91" s="28" t="s">
        <v>45</v>
      </c>
      <c r="B91" s="30">
        <f>[1]survey!AR$32+[1]survey!AR$33+[1]survey!AR$34+[1]survey!AR$35+[1]survey!$AR$46</f>
        <v>0</v>
      </c>
      <c r="C91" s="30">
        <f>[1]survey!AS$32+[1]survey!AS$33+[1]survey!AS$34+[1]survey!AS$35+[1]survey!$AS$46</f>
        <v>3</v>
      </c>
      <c r="D91" s="30">
        <f>[1]survey!AT$32+[1]survey!AT$33+[1]survey!AT$34+[1]survey!AT$35+[1]survey!$AT$46</f>
        <v>10</v>
      </c>
      <c r="E91" s="31">
        <f t="shared" si="6"/>
        <v>13</v>
      </c>
      <c r="F91" s="36">
        <f>E91/E99</f>
        <v>4.6762589928057555E-2</v>
      </c>
    </row>
    <row r="92" spans="1:6" ht="18" x14ac:dyDescent="0.25">
      <c r="A92" s="28" t="s">
        <v>46</v>
      </c>
      <c r="B92" s="30">
        <f>[1]survey!AR$26</f>
        <v>1</v>
      </c>
      <c r="C92" s="30">
        <f>[1]survey!AS$26</f>
        <v>17</v>
      </c>
      <c r="D92" s="30">
        <f>[1]survey!AT$26</f>
        <v>8</v>
      </c>
      <c r="E92" s="31">
        <f t="shared" si="6"/>
        <v>26</v>
      </c>
      <c r="F92" s="36">
        <f>E92/E99</f>
        <v>9.3525179856115109E-2</v>
      </c>
    </row>
    <row r="93" spans="1:6" ht="18" x14ac:dyDescent="0.25">
      <c r="A93" s="28" t="s">
        <v>47</v>
      </c>
      <c r="B93" s="30">
        <f>[1]survey!AR$28</f>
        <v>17</v>
      </c>
      <c r="C93" s="30">
        <f>[1]survey!AS$28</f>
        <v>12</v>
      </c>
      <c r="D93" s="30">
        <f>[1]survey!AT$28</f>
        <v>3</v>
      </c>
      <c r="E93" s="31">
        <f t="shared" si="6"/>
        <v>32</v>
      </c>
      <c r="F93" s="36">
        <f>E93/E99</f>
        <v>0.11510791366906475</v>
      </c>
    </row>
    <row r="94" spans="1:6" ht="18" x14ac:dyDescent="0.25">
      <c r="A94" s="28" t="s">
        <v>27</v>
      </c>
      <c r="B94" s="30">
        <f>[1]survey!AR$31</f>
        <v>0</v>
      </c>
      <c r="C94" s="30">
        <f>[1]survey!AS$31</f>
        <v>0</v>
      </c>
      <c r="D94" s="30">
        <f>[1]survey!AT$31</f>
        <v>6</v>
      </c>
      <c r="E94" s="31">
        <f t="shared" si="6"/>
        <v>6</v>
      </c>
      <c r="F94" s="36">
        <f>E94/E99</f>
        <v>2.1582733812949641E-2</v>
      </c>
    </row>
    <row r="95" spans="1:6" ht="18" x14ac:dyDescent="0.25">
      <c r="A95" s="28" t="s">
        <v>48</v>
      </c>
      <c r="B95" s="30">
        <f>[1]survey!AR$44</f>
        <v>1</v>
      </c>
      <c r="C95" s="30">
        <f>[1]survey!AS$44</f>
        <v>14</v>
      </c>
      <c r="D95" s="30">
        <f>[1]survey!AT$44</f>
        <v>6</v>
      </c>
      <c r="E95" s="31">
        <f t="shared" si="6"/>
        <v>21</v>
      </c>
      <c r="F95" s="36">
        <f>E95/E99</f>
        <v>7.5539568345323743E-2</v>
      </c>
    </row>
    <row r="96" spans="1:6" ht="18" x14ac:dyDescent="0.25">
      <c r="A96" s="28" t="s">
        <v>29</v>
      </c>
      <c r="B96" s="30">
        <f>[1]survey!AR$29</f>
        <v>2</v>
      </c>
      <c r="C96" s="30">
        <f>[1]survey!AS$29</f>
        <v>14</v>
      </c>
      <c r="D96" s="30">
        <f>[1]survey!AT$29</f>
        <v>9</v>
      </c>
      <c r="E96" s="31">
        <f t="shared" si="6"/>
        <v>25</v>
      </c>
      <c r="F96" s="36">
        <f>E96/E99</f>
        <v>8.9928057553956831E-2</v>
      </c>
    </row>
    <row r="97" spans="1:6" ht="18" x14ac:dyDescent="0.25">
      <c r="A97" s="28" t="s">
        <v>30</v>
      </c>
      <c r="B97" s="30">
        <f>[1]survey!AR$30</f>
        <v>1</v>
      </c>
      <c r="C97" s="30">
        <f>[1]survey!AS$30</f>
        <v>0</v>
      </c>
      <c r="D97" s="30">
        <f>[1]survey!AT$30</f>
        <v>0</v>
      </c>
      <c r="E97" s="31">
        <f t="shared" si="6"/>
        <v>1</v>
      </c>
      <c r="F97" s="36">
        <f>E97/E99</f>
        <v>3.5971223021582736E-3</v>
      </c>
    </row>
    <row r="98" spans="1:6" ht="18" x14ac:dyDescent="0.25">
      <c r="A98" s="28" t="s">
        <v>56</v>
      </c>
      <c r="B98" s="30">
        <f>[1]survey!AR$45</f>
        <v>0</v>
      </c>
      <c r="C98" s="30">
        <f>[1]survey!AS$45</f>
        <v>1</v>
      </c>
      <c r="D98" s="30">
        <f>[1]survey!AT$45</f>
        <v>0</v>
      </c>
      <c r="E98" s="31">
        <f t="shared" ref="E98" si="7">SUM(B98:D98)</f>
        <v>1</v>
      </c>
      <c r="F98" s="36">
        <f>E98/E99</f>
        <v>3.5971223021582736E-3</v>
      </c>
    </row>
    <row r="99" spans="1:6" ht="18" x14ac:dyDescent="0.25">
      <c r="A99" s="29" t="s">
        <v>31</v>
      </c>
      <c r="B99" s="32">
        <f>SUM(B85:B97)</f>
        <v>42</v>
      </c>
      <c r="C99" s="32">
        <f>SUM(C85:C97)</f>
        <v>151</v>
      </c>
      <c r="D99" s="32">
        <f>SUM(D85:D97)</f>
        <v>85</v>
      </c>
      <c r="E99" s="32">
        <f>SUM(E85:E97)</f>
        <v>278</v>
      </c>
      <c r="F99" s="34">
        <f>SUM(F85:F97)</f>
        <v>1</v>
      </c>
    </row>
    <row r="104" spans="1:6" ht="15.75" x14ac:dyDescent="0.25">
      <c r="A104" s="23" t="s">
        <v>69</v>
      </c>
      <c r="B104" s="23" t="s">
        <v>39</v>
      </c>
      <c r="C104" s="24" t="s">
        <v>68</v>
      </c>
      <c r="D104" s="24" t="s">
        <v>41</v>
      </c>
      <c r="E104" s="24" t="s">
        <v>3</v>
      </c>
      <c r="F104" s="24" t="s">
        <v>2</v>
      </c>
    </row>
    <row r="105" spans="1:6" ht="18" x14ac:dyDescent="0.25">
      <c r="A105" s="28" t="s">
        <v>57</v>
      </c>
      <c r="B105" s="35">
        <f>[1]survey!AI$3</f>
        <v>1</v>
      </c>
      <c r="C105" s="35">
        <f>[1]survey!AJ$3</f>
        <v>3</v>
      </c>
      <c r="D105" s="35">
        <f>[1]survey!AK$3</f>
        <v>3</v>
      </c>
      <c r="E105" s="31">
        <f>SUM(B105:D105)</f>
        <v>7</v>
      </c>
      <c r="F105" s="33">
        <f>E105/E115</f>
        <v>1.3972055888223553E-2</v>
      </c>
    </row>
    <row r="106" spans="1:6" ht="18" x14ac:dyDescent="0.25">
      <c r="A106" s="28" t="s">
        <v>58</v>
      </c>
      <c r="B106" s="35">
        <f>[1]survey!AI$4</f>
        <v>20</v>
      </c>
      <c r="C106" s="35">
        <f>[1]survey!AJ$4</f>
        <v>24</v>
      </c>
      <c r="D106" s="35">
        <f>[1]survey!AK$4</f>
        <v>43</v>
      </c>
      <c r="E106" s="31">
        <f t="shared" ref="E106:E111" si="8">SUM(B106:D106)</f>
        <v>87</v>
      </c>
      <c r="F106" s="33">
        <f>E106/E115</f>
        <v>0.17365269461077845</v>
      </c>
    </row>
    <row r="107" spans="1:6" ht="18" x14ac:dyDescent="0.25">
      <c r="A107" s="28" t="s">
        <v>67</v>
      </c>
      <c r="B107" s="35">
        <f>[1]survey!AI$5</f>
        <v>4</v>
      </c>
      <c r="C107" s="35">
        <f>[1]survey!AJ$5</f>
        <v>23</v>
      </c>
      <c r="D107" s="35">
        <f>[1]survey!AK$5</f>
        <v>16</v>
      </c>
      <c r="E107" s="31">
        <f t="shared" si="8"/>
        <v>43</v>
      </c>
      <c r="F107" s="33">
        <f>E107/E115</f>
        <v>8.5828343313373259E-2</v>
      </c>
    </row>
    <row r="108" spans="1:6" ht="18" x14ac:dyDescent="0.25">
      <c r="A108" s="28" t="s">
        <v>59</v>
      </c>
      <c r="B108" s="35">
        <f>[1]survey!AI$7</f>
        <v>10</v>
      </c>
      <c r="C108" s="35">
        <f>[1]survey!AJ$7</f>
        <v>47</v>
      </c>
      <c r="D108" s="35">
        <f>[1]survey!AK$7</f>
        <v>53</v>
      </c>
      <c r="E108" s="31">
        <f t="shared" si="8"/>
        <v>110</v>
      </c>
      <c r="F108" s="33">
        <f>E108/E115</f>
        <v>0.21956087824351297</v>
      </c>
    </row>
    <row r="109" spans="1:6" ht="18" x14ac:dyDescent="0.25">
      <c r="A109" s="28" t="s">
        <v>60</v>
      </c>
      <c r="B109" s="35">
        <f>[1]survey!AI$10</f>
        <v>1</v>
      </c>
      <c r="C109" s="35">
        <f>[1]survey!AJ$10</f>
        <v>4</v>
      </c>
      <c r="D109" s="35">
        <f>[1]survey!AK$10</f>
        <v>7</v>
      </c>
      <c r="E109" s="31">
        <f t="shared" si="8"/>
        <v>12</v>
      </c>
      <c r="F109" s="33">
        <f>E109/E115</f>
        <v>2.3952095808383235E-2</v>
      </c>
    </row>
    <row r="110" spans="1:6" ht="18" x14ac:dyDescent="0.25">
      <c r="A110" s="28" t="s">
        <v>61</v>
      </c>
      <c r="B110" s="35">
        <f>[1]survey!AI$12</f>
        <v>0</v>
      </c>
      <c r="C110" s="35">
        <f>[1]survey!AJ$12</f>
        <v>1</v>
      </c>
      <c r="D110" s="35">
        <f>[1]survey!AK$12</f>
        <v>2</v>
      </c>
      <c r="E110" s="31">
        <f t="shared" si="8"/>
        <v>3</v>
      </c>
      <c r="F110" s="33">
        <f>E110/E115</f>
        <v>5.9880239520958087E-3</v>
      </c>
    </row>
    <row r="111" spans="1:6" ht="18" x14ac:dyDescent="0.25">
      <c r="A111" s="28" t="s">
        <v>62</v>
      </c>
      <c r="B111" s="35">
        <f>[1]survey!AI$8</f>
        <v>7</v>
      </c>
      <c r="C111" s="35">
        <f>[1]survey!AJ$8</f>
        <v>4</v>
      </c>
      <c r="D111" s="35">
        <f>[1]survey!AK$8</f>
        <v>7</v>
      </c>
      <c r="E111" s="31">
        <f t="shared" si="8"/>
        <v>18</v>
      </c>
      <c r="F111" s="33">
        <f>E111/E115</f>
        <v>3.5928143712574849E-2</v>
      </c>
    </row>
    <row r="112" spans="1:6" ht="18" x14ac:dyDescent="0.25">
      <c r="A112" s="28" t="s">
        <v>63</v>
      </c>
      <c r="B112" s="35">
        <f>[1]survey!AI$13</f>
        <v>0</v>
      </c>
      <c r="C112" s="35">
        <f>[1]survey!AJ$13</f>
        <v>1</v>
      </c>
      <c r="D112" s="35">
        <f>[1]survey!AK$13</f>
        <v>1</v>
      </c>
      <c r="E112" s="31">
        <f>SUM(B112:D112)</f>
        <v>2</v>
      </c>
      <c r="F112" s="33">
        <f>E112/E115</f>
        <v>3.9920159680638719E-3</v>
      </c>
    </row>
    <row r="113" spans="1:6" ht="18" x14ac:dyDescent="0.25">
      <c r="A113" s="28" t="s">
        <v>64</v>
      </c>
      <c r="B113" s="35">
        <f>[1]survey!AI$9</f>
        <v>39</v>
      </c>
      <c r="C113" s="35">
        <f>[1]survey!AJ$9</f>
        <v>60</v>
      </c>
      <c r="D113" s="35">
        <f>[1]survey!AK$9</f>
        <v>51</v>
      </c>
      <c r="E113" s="31">
        <f>SUM(B113:D113)</f>
        <v>150</v>
      </c>
      <c r="F113" s="33">
        <f>E113/E115</f>
        <v>0.29940119760479039</v>
      </c>
    </row>
    <row r="114" spans="1:6" ht="18" x14ac:dyDescent="0.25">
      <c r="A114" s="28" t="s">
        <v>70</v>
      </c>
      <c r="B114" s="35">
        <f>[1]survey!AI$11+[1]survey!AI$14+[1]survey!AI$15+[1]survey!AI$16+[1]survey!$AI$18+[1]survey!$AI$19</f>
        <v>1</v>
      </c>
      <c r="C114" s="35">
        <f>[1]survey!AJ$11+[1]survey!AJ$14+[1]survey!AJ$15+[1]survey!AJ$16+[1]survey!$AJ$18+[1]survey!$AJ$19</f>
        <v>16</v>
      </c>
      <c r="D114" s="35">
        <f>[1]survey!AK$11+[1]survey!AK$14+[1]survey!AK$15+[1]survey!AK$16+[1]survey!$AK$18+[1]survey!$AK$19</f>
        <v>52</v>
      </c>
      <c r="E114" s="31">
        <f t="shared" ref="E114" si="9">SUM(B114:D114)</f>
        <v>69</v>
      </c>
      <c r="F114" s="33">
        <f>E114/E115</f>
        <v>0.1377245508982036</v>
      </c>
    </row>
    <row r="115" spans="1:6" ht="18" x14ac:dyDescent="0.25">
      <c r="A115" s="29" t="s">
        <v>31</v>
      </c>
      <c r="B115" s="32">
        <f>SUM(B105:B114)</f>
        <v>83</v>
      </c>
      <c r="C115" s="32">
        <f>SUM(C105:C114)</f>
        <v>183</v>
      </c>
      <c r="D115" s="32">
        <f>SUM(D105:D114)</f>
        <v>235</v>
      </c>
      <c r="E115" s="32">
        <f>SUM(E105:E114)</f>
        <v>501</v>
      </c>
      <c r="F115" s="34">
        <f>SUM(F105:F114)</f>
        <v>0.99999999999999989</v>
      </c>
    </row>
    <row r="118" spans="1:6" ht="15.75" x14ac:dyDescent="0.25">
      <c r="A118" s="23" t="s">
        <v>69</v>
      </c>
      <c r="B118" s="23" t="s">
        <v>50</v>
      </c>
      <c r="C118" s="24" t="s">
        <v>51</v>
      </c>
      <c r="D118" s="24" t="s">
        <v>52</v>
      </c>
      <c r="E118" s="24" t="s">
        <v>3</v>
      </c>
      <c r="F118" s="24" t="s">
        <v>2</v>
      </c>
    </row>
    <row r="119" spans="1:6" ht="18" x14ac:dyDescent="0.25">
      <c r="A119" s="28" t="s">
        <v>57</v>
      </c>
      <c r="B119" s="35">
        <f>[1]survey!AL$3</f>
        <v>0</v>
      </c>
      <c r="C119" s="35">
        <f>[1]survey!AM$3</f>
        <v>0</v>
      </c>
      <c r="D119" s="35">
        <f>[1]survey!AN$3</f>
        <v>0</v>
      </c>
      <c r="E119" s="31">
        <f>SUM(B119:D119)</f>
        <v>0</v>
      </c>
      <c r="F119" s="33">
        <f>E119/E129</f>
        <v>0</v>
      </c>
    </row>
    <row r="120" spans="1:6" ht="18" x14ac:dyDescent="0.25">
      <c r="A120" s="28" t="s">
        <v>58</v>
      </c>
      <c r="B120" s="35">
        <f>[1]survey!AL$4</f>
        <v>37</v>
      </c>
      <c r="C120" s="35">
        <f>[1]survey!AM$4</f>
        <v>46</v>
      </c>
      <c r="D120" s="35">
        <f>[1]survey!AN$4</f>
        <v>39</v>
      </c>
      <c r="E120" s="31">
        <f t="shared" ref="E120:E125" si="10">SUM(B120:D120)</f>
        <v>122</v>
      </c>
      <c r="F120" s="33">
        <f>E120/E129</f>
        <v>0.26813186813186812</v>
      </c>
    </row>
    <row r="121" spans="1:6" ht="18" x14ac:dyDescent="0.25">
      <c r="A121" s="28" t="s">
        <v>67</v>
      </c>
      <c r="B121" s="35">
        <f>[1]survey!AL$5</f>
        <v>20</v>
      </c>
      <c r="C121" s="35">
        <f>[1]survey!AM$5</f>
        <v>3</v>
      </c>
      <c r="D121" s="35">
        <f>[1]survey!AN$5</f>
        <v>0</v>
      </c>
      <c r="E121" s="31">
        <f t="shared" si="10"/>
        <v>23</v>
      </c>
      <c r="F121" s="33">
        <f>E121/E129</f>
        <v>5.054945054945055E-2</v>
      </c>
    </row>
    <row r="122" spans="1:6" ht="15" customHeight="1" x14ac:dyDescent="0.25">
      <c r="A122" s="28" t="s">
        <v>59</v>
      </c>
      <c r="B122" s="35">
        <f>[1]survey!AL$7</f>
        <v>18</v>
      </c>
      <c r="C122" s="35">
        <f>[1]survey!AM$7</f>
        <v>38</v>
      </c>
      <c r="D122" s="35">
        <f>[1]survey!AN$7</f>
        <v>28</v>
      </c>
      <c r="E122" s="31">
        <f t="shared" si="10"/>
        <v>84</v>
      </c>
      <c r="F122" s="33">
        <f>E122/E129</f>
        <v>0.18461538461538463</v>
      </c>
    </row>
    <row r="123" spans="1:6" ht="15" customHeight="1" x14ac:dyDescent="0.25">
      <c r="A123" s="28" t="s">
        <v>60</v>
      </c>
      <c r="B123" s="35">
        <f>[1]survey!AL$10</f>
        <v>0</v>
      </c>
      <c r="C123" s="35">
        <f>[1]survey!AM$10</f>
        <v>1</v>
      </c>
      <c r="D123" s="35">
        <f>[1]survey!AN$10</f>
        <v>6</v>
      </c>
      <c r="E123" s="31">
        <f t="shared" si="10"/>
        <v>7</v>
      </c>
      <c r="F123" s="33">
        <f>E123/E129</f>
        <v>1.5384615384615385E-2</v>
      </c>
    </row>
    <row r="124" spans="1:6" ht="15" customHeight="1" x14ac:dyDescent="0.25">
      <c r="A124" s="28" t="s">
        <v>61</v>
      </c>
      <c r="B124" s="35">
        <f>[1]survey!AL$12</f>
        <v>1</v>
      </c>
      <c r="C124" s="35">
        <f>[1]survey!AM$12</f>
        <v>0</v>
      </c>
      <c r="D124" s="35">
        <f>[1]survey!AN$12</f>
        <v>2</v>
      </c>
      <c r="E124" s="31">
        <f t="shared" si="10"/>
        <v>3</v>
      </c>
      <c r="F124" s="33">
        <f>E124/E129</f>
        <v>6.5934065934065934E-3</v>
      </c>
    </row>
    <row r="125" spans="1:6" ht="15" customHeight="1" x14ac:dyDescent="0.25">
      <c r="A125" s="28" t="s">
        <v>62</v>
      </c>
      <c r="B125" s="35">
        <f>[1]survey!AL$8</f>
        <v>8</v>
      </c>
      <c r="C125" s="35">
        <f>[1]survey!AM$8</f>
        <v>7</v>
      </c>
      <c r="D125" s="35">
        <f>[1]survey!AN$8</f>
        <v>4</v>
      </c>
      <c r="E125" s="31">
        <f t="shared" si="10"/>
        <v>19</v>
      </c>
      <c r="F125" s="33">
        <f>E125/E129</f>
        <v>4.1758241758241756E-2</v>
      </c>
    </row>
    <row r="126" spans="1:6" ht="18" x14ac:dyDescent="0.25">
      <c r="A126" s="28" t="s">
        <v>63</v>
      </c>
      <c r="B126" s="35">
        <f>[1]survey!AL$13</f>
        <v>2</v>
      </c>
      <c r="C126" s="35">
        <f>[1]survey!AM$13</f>
        <v>6</v>
      </c>
      <c r="D126" s="35">
        <f>[1]survey!AN$13</f>
        <v>1</v>
      </c>
      <c r="E126" s="31">
        <f>SUM(B126:D126)</f>
        <v>9</v>
      </c>
      <c r="F126" s="33">
        <f>E126/E129</f>
        <v>1.9780219780219779E-2</v>
      </c>
    </row>
    <row r="127" spans="1:6" ht="18" x14ac:dyDescent="0.25">
      <c r="A127" s="28" t="s">
        <v>64</v>
      </c>
      <c r="B127" s="35">
        <f>[1]survey!AL$9</f>
        <v>18</v>
      </c>
      <c r="C127" s="35">
        <f>[1]survey!AM$9</f>
        <v>22</v>
      </c>
      <c r="D127" s="35">
        <f>[1]survey!AN$9</f>
        <v>7</v>
      </c>
      <c r="E127" s="31">
        <f>SUM(B127:D127)</f>
        <v>47</v>
      </c>
      <c r="F127" s="33">
        <f>E127/E129</f>
        <v>0.10329670329670329</v>
      </c>
    </row>
    <row r="128" spans="1:6" ht="18" x14ac:dyDescent="0.25">
      <c r="A128" s="28" t="s">
        <v>70</v>
      </c>
      <c r="B128" s="35">
        <f>[1]survey!AL$11+[1]survey!AL$14+[1]survey!AL$15+[1]survey!AL$16+[1]survey!$AL$18+[1]survey!$AL$19</f>
        <v>74</v>
      </c>
      <c r="C128" s="35">
        <f>[1]survey!AM$11+[1]survey!AM$14+[1]survey!AM$15+[1]survey!AM$16+[1]survey!$AM$18+[1]survey!$AM$19</f>
        <v>16</v>
      </c>
      <c r="D128" s="35">
        <f>[1]survey!AN$11+[1]survey!AN$14+[1]survey!AN$15+[1]survey!AN$16+[1]survey!$AN$18+[1]survey!$AN$19</f>
        <v>51</v>
      </c>
      <c r="E128" s="31">
        <f t="shared" ref="E128" si="11">SUM(B128:D128)</f>
        <v>141</v>
      </c>
      <c r="F128" s="33">
        <f>E128/E129</f>
        <v>0.3098901098901099</v>
      </c>
    </row>
    <row r="129" spans="1:6" ht="15" customHeight="1" x14ac:dyDescent="0.25">
      <c r="A129" s="29" t="s">
        <v>31</v>
      </c>
      <c r="B129" s="32">
        <f>SUM(B119:B128)</f>
        <v>178</v>
      </c>
      <c r="C129" s="32">
        <f>SUM(C119:C128)</f>
        <v>139</v>
      </c>
      <c r="D129" s="32">
        <f>SUM(D119:D128)</f>
        <v>138</v>
      </c>
      <c r="E129" s="32">
        <f>SUM(E119:E128)</f>
        <v>455</v>
      </c>
      <c r="F129" s="34">
        <f>SUM(F119:F128)</f>
        <v>0.99999999999999989</v>
      </c>
    </row>
    <row r="130" spans="1:6" ht="15" customHeight="1" x14ac:dyDescent="0.25"/>
    <row r="131" spans="1:6" ht="15" customHeight="1" x14ac:dyDescent="0.25">
      <c r="A131" s="23" t="s">
        <v>69</v>
      </c>
      <c r="B131" s="23" t="s">
        <v>32</v>
      </c>
      <c r="C131" s="24" t="s">
        <v>33</v>
      </c>
      <c r="D131" s="24" t="s">
        <v>34</v>
      </c>
      <c r="E131" s="24" t="s">
        <v>3</v>
      </c>
      <c r="F131" s="24" t="s">
        <v>2</v>
      </c>
    </row>
    <row r="132" spans="1:6" ht="15" customHeight="1" x14ac:dyDescent="0.25">
      <c r="A132" s="28" t="s">
        <v>57</v>
      </c>
      <c r="B132" s="35">
        <f>[1]survey!AO$3</f>
        <v>1</v>
      </c>
      <c r="C132" s="35">
        <f>[1]survey!AP$3</f>
        <v>0</v>
      </c>
      <c r="D132" s="35">
        <f>[1]survey!AQ$3</f>
        <v>0</v>
      </c>
      <c r="E132" s="31">
        <f>SUM(B132:D132)</f>
        <v>1</v>
      </c>
      <c r="F132" s="33">
        <f>E132/E142</f>
        <v>2.6109660574412533E-3</v>
      </c>
    </row>
    <row r="133" spans="1:6" ht="15" customHeight="1" x14ac:dyDescent="0.25">
      <c r="A133" s="28" t="s">
        <v>58</v>
      </c>
      <c r="B133" s="35">
        <f>[1]survey!AO$4</f>
        <v>62</v>
      </c>
      <c r="C133" s="35">
        <f>[1]survey!AP$4</f>
        <v>48</v>
      </c>
      <c r="D133" s="35">
        <f>[1]survey!AQ$4</f>
        <v>67</v>
      </c>
      <c r="E133" s="31">
        <f t="shared" ref="E133:E138" si="12">SUM(B133:D133)</f>
        <v>177</v>
      </c>
      <c r="F133" s="33">
        <f>E133/E142</f>
        <v>0.46214099216710181</v>
      </c>
    </row>
    <row r="134" spans="1:6" ht="18" x14ac:dyDescent="0.25">
      <c r="A134" s="28" t="s">
        <v>67</v>
      </c>
      <c r="B134" s="35">
        <f>[1]survey!AO$5</f>
        <v>2</v>
      </c>
      <c r="C134" s="35">
        <f>[1]survey!AP$5</f>
        <v>0</v>
      </c>
      <c r="D134" s="35">
        <f>[1]survey!AQ$5</f>
        <v>3</v>
      </c>
      <c r="E134" s="31">
        <f t="shared" si="12"/>
        <v>5</v>
      </c>
      <c r="F134" s="33">
        <f>E134/E142</f>
        <v>1.3054830287206266E-2</v>
      </c>
    </row>
    <row r="135" spans="1:6" ht="18" x14ac:dyDescent="0.25">
      <c r="A135" s="28" t="s">
        <v>59</v>
      </c>
      <c r="B135" s="35">
        <f>[1]survey!AO$7</f>
        <v>25</v>
      </c>
      <c r="C135" s="35">
        <f>[1]survey!AP$7</f>
        <v>19</v>
      </c>
      <c r="D135" s="35">
        <f>[1]survey!AQ$7</f>
        <v>33</v>
      </c>
      <c r="E135" s="31">
        <f t="shared" si="12"/>
        <v>77</v>
      </c>
      <c r="F135" s="33">
        <f>E135/E142</f>
        <v>0.20104438642297651</v>
      </c>
    </row>
    <row r="136" spans="1:6" ht="18" x14ac:dyDescent="0.25">
      <c r="A136" s="28" t="s">
        <v>60</v>
      </c>
      <c r="B136" s="35">
        <f>[1]survey!AO$10</f>
        <v>2</v>
      </c>
      <c r="C136" s="35">
        <f>[1]survey!AP$10</f>
        <v>1</v>
      </c>
      <c r="D136" s="35">
        <f>[1]survey!AQ$10</f>
        <v>1</v>
      </c>
      <c r="E136" s="31">
        <f t="shared" si="12"/>
        <v>4</v>
      </c>
      <c r="F136" s="33">
        <f>E136/E142</f>
        <v>1.0443864229765013E-2</v>
      </c>
    </row>
    <row r="137" spans="1:6" ht="18" x14ac:dyDescent="0.25">
      <c r="A137" s="28" t="s">
        <v>61</v>
      </c>
      <c r="B137" s="35">
        <f>[1]survey!AO$12</f>
        <v>2</v>
      </c>
      <c r="C137" s="35">
        <f>[1]survey!AP$12</f>
        <v>0</v>
      </c>
      <c r="D137" s="35">
        <f>[1]survey!AQ$12</f>
        <v>4</v>
      </c>
      <c r="E137" s="31">
        <f t="shared" si="12"/>
        <v>6</v>
      </c>
      <c r="F137" s="33">
        <f>E137/E142</f>
        <v>1.5665796344647518E-2</v>
      </c>
    </row>
    <row r="138" spans="1:6" ht="18" x14ac:dyDescent="0.25">
      <c r="A138" s="28" t="s">
        <v>62</v>
      </c>
      <c r="B138" s="35">
        <f>[1]survey!AO$8</f>
        <v>5</v>
      </c>
      <c r="C138" s="35">
        <f>[1]survey!AP$8</f>
        <v>9</v>
      </c>
      <c r="D138" s="35">
        <f>[1]survey!AQ$8</f>
        <v>9</v>
      </c>
      <c r="E138" s="31">
        <f t="shared" si="12"/>
        <v>23</v>
      </c>
      <c r="F138" s="33">
        <f>E138/E142</f>
        <v>6.0052219321148827E-2</v>
      </c>
    </row>
    <row r="139" spans="1:6" ht="18" x14ac:dyDescent="0.25">
      <c r="A139" s="28" t="s">
        <v>63</v>
      </c>
      <c r="B139" s="35">
        <f>[1]survey!AO$13</f>
        <v>1</v>
      </c>
      <c r="C139" s="35">
        <f>[1]survey!AP$13</f>
        <v>1</v>
      </c>
      <c r="D139" s="35">
        <f>[1]survey!AQ$13</f>
        <v>0</v>
      </c>
      <c r="E139" s="31">
        <f>SUM(B139:D139)</f>
        <v>2</v>
      </c>
      <c r="F139" s="33">
        <f>E139/E142</f>
        <v>5.2219321148825066E-3</v>
      </c>
    </row>
    <row r="140" spans="1:6" ht="18" x14ac:dyDescent="0.25">
      <c r="A140" s="28" t="s">
        <v>64</v>
      </c>
      <c r="B140" s="35">
        <f>[1]survey!AO$9</f>
        <v>5</v>
      </c>
      <c r="C140" s="35">
        <f>[1]survey!AP$9</f>
        <v>3</v>
      </c>
      <c r="D140" s="35">
        <f>[1]survey!AQ$9</f>
        <v>10</v>
      </c>
      <c r="E140" s="31">
        <f>SUM(B140:D140)</f>
        <v>18</v>
      </c>
      <c r="F140" s="33">
        <f>E140/E142</f>
        <v>4.6997389033942558E-2</v>
      </c>
    </row>
    <row r="141" spans="1:6" ht="18" x14ac:dyDescent="0.25">
      <c r="A141" s="28" t="s">
        <v>70</v>
      </c>
      <c r="B141" s="35">
        <f>[1]survey!AO$11+[1]survey!AO$14+[1]survey!AO$15+[1]survey!AO$16+[1]survey!$AO$18+[1]survey!$AO$19</f>
        <v>17</v>
      </c>
      <c r="C141" s="35">
        <f>[1]survey!AP$11+[1]survey!AP$14+[1]survey!AP$15+[1]survey!AP$16+[1]survey!$AP$18+[1]survey!$AP$19</f>
        <v>25</v>
      </c>
      <c r="D141" s="35">
        <f>[1]survey!AQ$11+[1]survey!AQ$14+[1]survey!AQ$15+[1]survey!AQ$16+[1]survey!$AQ$18+[1]survey!$AQ$19</f>
        <v>28</v>
      </c>
      <c r="E141" s="31">
        <f t="shared" ref="E141" si="13">SUM(B141:D141)</f>
        <v>70</v>
      </c>
      <c r="F141" s="33">
        <f>E141/E142</f>
        <v>0.18276762402088773</v>
      </c>
    </row>
    <row r="142" spans="1:6" ht="18" x14ac:dyDescent="0.25">
      <c r="A142" s="29" t="s">
        <v>31</v>
      </c>
      <c r="B142" s="32">
        <f>SUM(B132:B141)</f>
        <v>122</v>
      </c>
      <c r="C142" s="32">
        <f>SUM(C132:C141)</f>
        <v>106</v>
      </c>
      <c r="D142" s="32">
        <f>SUM(D132:D141)</f>
        <v>155</v>
      </c>
      <c r="E142" s="32">
        <f>SUM(E132:E141)</f>
        <v>383</v>
      </c>
      <c r="F142" s="34">
        <f>SUM(F132:F141)</f>
        <v>1</v>
      </c>
    </row>
    <row r="144" spans="1:6" ht="15.75" x14ac:dyDescent="0.25">
      <c r="A144" s="23" t="s">
        <v>69</v>
      </c>
      <c r="B144" s="23" t="s">
        <v>53</v>
      </c>
      <c r="C144" s="24" t="s">
        <v>54</v>
      </c>
      <c r="D144" s="24" t="s">
        <v>55</v>
      </c>
      <c r="E144" s="24" t="s">
        <v>3</v>
      </c>
      <c r="F144" s="24" t="s">
        <v>2</v>
      </c>
    </row>
    <row r="145" spans="1:6" ht="18" x14ac:dyDescent="0.25">
      <c r="A145" s="28" t="s">
        <v>57</v>
      </c>
      <c r="B145" s="35">
        <f>[1]survey!AR$3</f>
        <v>0</v>
      </c>
      <c r="C145" s="35">
        <f>[1]survey!AS$3</f>
        <v>1</v>
      </c>
      <c r="D145" s="35">
        <f>[1]survey!AP$3</f>
        <v>0</v>
      </c>
      <c r="E145" s="31">
        <f>SUM(B145:D145)</f>
        <v>1</v>
      </c>
      <c r="F145" s="36">
        <f>E145/E155</f>
        <v>2.4752475247524753E-3</v>
      </c>
    </row>
    <row r="146" spans="1:6" ht="18" x14ac:dyDescent="0.25">
      <c r="A146" s="28" t="s">
        <v>58</v>
      </c>
      <c r="B146" s="35">
        <f>[1]survey!AR$4</f>
        <v>64</v>
      </c>
      <c r="C146" s="35">
        <f>[1]survey!AS$4</f>
        <v>60</v>
      </c>
      <c r="D146" s="35">
        <f>[1]survey!AP$4</f>
        <v>48</v>
      </c>
      <c r="E146" s="31">
        <f t="shared" ref="E146:E151" si="14">SUM(B146:D146)</f>
        <v>172</v>
      </c>
      <c r="F146" s="36">
        <f>E146/E155</f>
        <v>0.42574257425742573</v>
      </c>
    </row>
    <row r="147" spans="1:6" ht="18" x14ac:dyDescent="0.25">
      <c r="A147" s="28" t="s">
        <v>67</v>
      </c>
      <c r="B147" s="35">
        <f>[1]survey!AR$5</f>
        <v>1</v>
      </c>
      <c r="C147" s="35">
        <f>[1]survey!AS$5</f>
        <v>1</v>
      </c>
      <c r="D147" s="35">
        <f>[1]survey!AP$5</f>
        <v>0</v>
      </c>
      <c r="E147" s="31">
        <f t="shared" si="14"/>
        <v>2</v>
      </c>
      <c r="F147" s="36">
        <f>E147/E155</f>
        <v>4.9504950495049506E-3</v>
      </c>
    </row>
    <row r="148" spans="1:6" ht="18" x14ac:dyDescent="0.25">
      <c r="A148" s="28" t="s">
        <v>59</v>
      </c>
      <c r="B148" s="35">
        <f>[1]survey!AR$7</f>
        <v>27</v>
      </c>
      <c r="C148" s="35">
        <f>[1]survey!AS$7</f>
        <v>19</v>
      </c>
      <c r="D148" s="35">
        <f>[1]survey!AP$7</f>
        <v>19</v>
      </c>
      <c r="E148" s="31">
        <f t="shared" si="14"/>
        <v>65</v>
      </c>
      <c r="F148" s="36">
        <f>E148/E155</f>
        <v>0.1608910891089109</v>
      </c>
    </row>
    <row r="149" spans="1:6" ht="18" x14ac:dyDescent="0.25">
      <c r="A149" s="28" t="s">
        <v>60</v>
      </c>
      <c r="B149" s="35">
        <f>[1]survey!AR$10</f>
        <v>4</v>
      </c>
      <c r="C149" s="35">
        <f>[1]survey!AS$10</f>
        <v>3</v>
      </c>
      <c r="D149" s="35">
        <f>[1]survey!AP$10</f>
        <v>1</v>
      </c>
      <c r="E149" s="31">
        <f t="shared" si="14"/>
        <v>8</v>
      </c>
      <c r="F149" s="36">
        <f>E149/E155</f>
        <v>1.9801980198019802E-2</v>
      </c>
    </row>
    <row r="150" spans="1:6" ht="18" x14ac:dyDescent="0.25">
      <c r="A150" s="28" t="s">
        <v>61</v>
      </c>
      <c r="B150" s="35">
        <f>[1]survey!AR$12</f>
        <v>42</v>
      </c>
      <c r="C150" s="35">
        <f>[1]survey!AS$12</f>
        <v>11</v>
      </c>
      <c r="D150" s="35">
        <f>[1]survey!AP$12</f>
        <v>0</v>
      </c>
      <c r="E150" s="31">
        <f t="shared" si="14"/>
        <v>53</v>
      </c>
      <c r="F150" s="36">
        <f>E150/E155</f>
        <v>0.13118811881188119</v>
      </c>
    </row>
    <row r="151" spans="1:6" ht="18" x14ac:dyDescent="0.25">
      <c r="A151" s="28" t="s">
        <v>62</v>
      </c>
      <c r="B151" s="35">
        <f>[1]survey!AR$8</f>
        <v>7</v>
      </c>
      <c r="C151" s="35">
        <f>[1]survey!AS$8</f>
        <v>13</v>
      </c>
      <c r="D151" s="35">
        <f>[1]survey!AP$8</f>
        <v>9</v>
      </c>
      <c r="E151" s="31">
        <f t="shared" si="14"/>
        <v>29</v>
      </c>
      <c r="F151" s="36">
        <f>E151/E155</f>
        <v>7.1782178217821777E-2</v>
      </c>
    </row>
    <row r="152" spans="1:6" ht="18" x14ac:dyDescent="0.25">
      <c r="A152" s="28" t="s">
        <v>63</v>
      </c>
      <c r="B152" s="35">
        <f>[1]survey!AR$13</f>
        <v>1</v>
      </c>
      <c r="C152" s="35">
        <f>[1]survey!AS$13</f>
        <v>0</v>
      </c>
      <c r="D152" s="35">
        <f>[1]survey!AP$13</f>
        <v>1</v>
      </c>
      <c r="E152" s="31">
        <f>SUM(B152:D152)</f>
        <v>2</v>
      </c>
      <c r="F152" s="36">
        <f>E152/E155</f>
        <v>4.9504950495049506E-3</v>
      </c>
    </row>
    <row r="153" spans="1:6" ht="18" x14ac:dyDescent="0.25">
      <c r="A153" s="28" t="s">
        <v>64</v>
      </c>
      <c r="B153" s="35">
        <f>[1]survey!AR$9</f>
        <v>4</v>
      </c>
      <c r="C153" s="35">
        <f>[1]survey!AS$9</f>
        <v>8</v>
      </c>
      <c r="D153" s="35">
        <f>[1]survey!AP$9</f>
        <v>3</v>
      </c>
      <c r="E153" s="31">
        <f>SUM(B153:D153)</f>
        <v>15</v>
      </c>
      <c r="F153" s="36">
        <f>E153/E155</f>
        <v>3.7128712871287127E-2</v>
      </c>
    </row>
    <row r="154" spans="1:6" ht="18" x14ac:dyDescent="0.25">
      <c r="A154" s="28" t="s">
        <v>70</v>
      </c>
      <c r="B154" s="35">
        <f>[1]survey!AR$11+[1]survey!AR$14+[1]survey!AR$15+[1]survey!AR$16+[1]survey!$AR$18+[1]survey!$AR$19</f>
        <v>17</v>
      </c>
      <c r="C154" s="35">
        <f>[1]survey!AS$11+[1]survey!AS$14+[1]survey!AS$15+[1]survey!AS$16+[1]survey!$AS$18+[1]survey!$AS$19</f>
        <v>15</v>
      </c>
      <c r="D154" s="35">
        <f>[1]survey!AP$11+[1]survey!AP$14+[1]survey!AP$15+[1]survey!AP$16+[1]survey!$AP$18+[1]survey!$AP$19</f>
        <v>25</v>
      </c>
      <c r="E154" s="31">
        <f t="shared" ref="E154" si="15">SUM(B154:D154)</f>
        <v>57</v>
      </c>
      <c r="F154" s="36">
        <f>E154/E155</f>
        <v>0.14108910891089108</v>
      </c>
    </row>
    <row r="155" spans="1:6" ht="18" x14ac:dyDescent="0.25">
      <c r="A155" s="29" t="s">
        <v>31</v>
      </c>
      <c r="B155" s="32">
        <f>SUM(B145:B154)</f>
        <v>167</v>
      </c>
      <c r="C155" s="32">
        <f>SUM(C145:C154)</f>
        <v>131</v>
      </c>
      <c r="D155" s="32">
        <f>SUM(D145:D154)</f>
        <v>106</v>
      </c>
      <c r="E155" s="32">
        <f>SUM(E145:E154)</f>
        <v>404</v>
      </c>
      <c r="F155" s="34">
        <f>SUM(F145:F154)</f>
        <v>1</v>
      </c>
    </row>
    <row r="157" spans="1:6" ht="15.75" x14ac:dyDescent="0.25">
      <c r="A157" s="23" t="s">
        <v>73</v>
      </c>
      <c r="B157" s="24" t="s">
        <v>3</v>
      </c>
      <c r="C157" s="24" t="s">
        <v>2</v>
      </c>
    </row>
    <row r="158" spans="1:6" ht="18" x14ac:dyDescent="0.25">
      <c r="A158" s="28" t="s">
        <v>44</v>
      </c>
      <c r="B158" s="31">
        <f>[1]survey!$AH$22</f>
        <v>219</v>
      </c>
      <c r="C158" s="36">
        <f>B158/B170</f>
        <v>0.15155709342560553</v>
      </c>
    </row>
    <row r="159" spans="1:6" ht="18" x14ac:dyDescent="0.25">
      <c r="A159" s="28" t="s">
        <v>0</v>
      </c>
      <c r="B159" s="31">
        <f>[1]survey!$AH$23</f>
        <v>75</v>
      </c>
      <c r="C159" s="36">
        <f>B159/B170</f>
        <v>5.1903114186851208E-2</v>
      </c>
    </row>
    <row r="160" spans="1:6" ht="18" x14ac:dyDescent="0.25">
      <c r="A160" s="28" t="s">
        <v>22</v>
      </c>
      <c r="B160" s="31">
        <f>[1]survey!$AH$24</f>
        <v>155</v>
      </c>
      <c r="C160" s="36">
        <f>B160/B170</f>
        <v>0.10726643598615918</v>
      </c>
    </row>
    <row r="161" spans="1:3" ht="18" x14ac:dyDescent="0.25">
      <c r="A161" s="28" t="s">
        <v>1</v>
      </c>
      <c r="B161" s="31">
        <f>[1]survey!$AH$25</f>
        <v>20</v>
      </c>
      <c r="C161" s="36">
        <f>B161/B170</f>
        <v>1.384083044982699E-2</v>
      </c>
    </row>
    <row r="162" spans="1:3" ht="18" x14ac:dyDescent="0.25">
      <c r="A162" s="28" t="s">
        <v>46</v>
      </c>
      <c r="B162" s="31">
        <f>[1]survey!$AH$26</f>
        <v>89</v>
      </c>
      <c r="C162" s="36">
        <f>B162/B170</f>
        <v>6.1591695501730104E-2</v>
      </c>
    </row>
    <row r="163" spans="1:3" ht="18" x14ac:dyDescent="0.25">
      <c r="A163" s="28" t="s">
        <v>47</v>
      </c>
      <c r="B163" s="31">
        <f>[1]survey!$AH$28</f>
        <v>176</v>
      </c>
      <c r="C163" s="36">
        <f>B163/B170</f>
        <v>0.12179930795847752</v>
      </c>
    </row>
    <row r="164" spans="1:3" ht="18" x14ac:dyDescent="0.25">
      <c r="A164" s="28" t="s">
        <v>48</v>
      </c>
      <c r="B164" s="31">
        <f>[1]survey!$AH$44</f>
        <v>54</v>
      </c>
      <c r="C164" s="36">
        <f>B164/B170</f>
        <v>3.7370242214532869E-2</v>
      </c>
    </row>
    <row r="165" spans="1:3" ht="18" x14ac:dyDescent="0.25">
      <c r="A165" s="28" t="s">
        <v>29</v>
      </c>
      <c r="B165" s="31">
        <f>[1]survey!$AH$29</f>
        <v>67</v>
      </c>
      <c r="C165" s="36">
        <f>B165/B170</f>
        <v>4.6366782006920418E-2</v>
      </c>
    </row>
    <row r="166" spans="1:3" ht="18" x14ac:dyDescent="0.25">
      <c r="A166" s="28" t="s">
        <v>71</v>
      </c>
      <c r="B166" s="31">
        <f>[1]survey!$AH$31</f>
        <v>535</v>
      </c>
      <c r="C166" s="36">
        <f>B166/B170</f>
        <v>0.37024221453287198</v>
      </c>
    </row>
    <row r="167" spans="1:3" ht="18" x14ac:dyDescent="0.25">
      <c r="A167" s="28" t="s">
        <v>65</v>
      </c>
      <c r="B167" s="31">
        <f>E91+E66+E42+E14</f>
        <v>37</v>
      </c>
      <c r="C167" s="36">
        <f>B167/B170</f>
        <v>2.5605536332179931E-2</v>
      </c>
    </row>
    <row r="168" spans="1:3" ht="18" x14ac:dyDescent="0.25">
      <c r="A168" s="28" t="s">
        <v>30</v>
      </c>
      <c r="B168" s="31">
        <f>[1]survey!$AH$30</f>
        <v>18</v>
      </c>
      <c r="C168" s="36">
        <f>B168/B170</f>
        <v>1.2456747404844291E-2</v>
      </c>
    </row>
    <row r="169" spans="1:3" ht="18" x14ac:dyDescent="0.25">
      <c r="A169" s="28" t="s">
        <v>56</v>
      </c>
      <c r="B169" s="31">
        <f>[1]survey!$AH$45</f>
        <v>19</v>
      </c>
      <c r="C169" s="36">
        <f>B169/B170</f>
        <v>1.314878892733564E-2</v>
      </c>
    </row>
    <row r="170" spans="1:3" ht="18" x14ac:dyDescent="0.25">
      <c r="A170" s="29" t="s">
        <v>31</v>
      </c>
      <c r="B170" s="32">
        <f>SUM(B158:B168)</f>
        <v>1445</v>
      </c>
      <c r="C170" s="34">
        <f>SUM(C158:C168)</f>
        <v>1</v>
      </c>
    </row>
  </sheetData>
  <mergeCells count="4">
    <mergeCell ref="A1:F6"/>
    <mergeCell ref="A29:F34"/>
    <mergeCell ref="A53:F58"/>
    <mergeCell ref="A78:F83"/>
  </mergeCells>
  <pageMargins left="0.7" right="0.7" top="0.75" bottom="0.75" header="0.3" footer="0.3"/>
  <pageSetup orientation="portrait" verticalDpi="30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70"/>
  <sheetViews>
    <sheetView topLeftCell="A39" workbookViewId="0">
      <selection activeCell="A62" sqref="A62:E70"/>
    </sheetView>
  </sheetViews>
  <sheetFormatPr baseColWidth="10" defaultRowHeight="15" x14ac:dyDescent="0.25"/>
  <cols>
    <col min="1" max="1" width="49.5703125" bestFit="1" customWidth="1"/>
    <col min="2" max="2" width="11.85546875" bestFit="1" customWidth="1"/>
    <col min="3" max="3" width="14.7109375" bestFit="1" customWidth="1"/>
    <col min="4" max="4" width="15.28515625" bestFit="1" customWidth="1"/>
    <col min="5" max="5" width="17.28515625" customWidth="1"/>
    <col min="9" max="9" width="49.5703125" bestFit="1" customWidth="1"/>
    <col min="10" max="10" width="18.42578125" customWidth="1"/>
  </cols>
  <sheetData>
    <row r="1" spans="1:9" ht="15" customHeight="1" x14ac:dyDescent="0.25">
      <c r="A1" s="42" t="s">
        <v>38</v>
      </c>
      <c r="B1" s="42"/>
      <c r="C1" s="42"/>
      <c r="D1" s="42"/>
      <c r="E1" s="42"/>
    </row>
    <row r="2" spans="1:9" ht="15" customHeight="1" x14ac:dyDescent="0.25">
      <c r="A2" s="42"/>
      <c r="B2" s="42"/>
      <c r="C2" s="42"/>
      <c r="D2" s="42"/>
      <c r="E2" s="42"/>
    </row>
    <row r="3" spans="1:9" ht="15" customHeight="1" x14ac:dyDescent="0.25">
      <c r="A3" s="42"/>
      <c r="B3" s="42"/>
      <c r="C3" s="42"/>
      <c r="D3" s="42"/>
      <c r="E3" s="42"/>
    </row>
    <row r="4" spans="1:9" ht="15" customHeight="1" x14ac:dyDescent="0.25">
      <c r="A4" s="42"/>
      <c r="B4" s="42"/>
      <c r="C4" s="42"/>
      <c r="D4" s="42"/>
      <c r="E4" s="42"/>
    </row>
    <row r="5" spans="1:9" ht="15" customHeight="1" x14ac:dyDescent="0.25">
      <c r="A5" s="42"/>
      <c r="B5" s="42"/>
      <c r="C5" s="42"/>
      <c r="D5" s="42"/>
      <c r="E5" s="42"/>
    </row>
    <row r="6" spans="1:9" ht="15" customHeight="1" x14ac:dyDescent="0.25">
      <c r="A6" s="42"/>
      <c r="B6" s="42"/>
      <c r="C6" s="42"/>
      <c r="D6" s="42"/>
      <c r="E6" s="42"/>
    </row>
    <row r="7" spans="1:9" ht="15.75" x14ac:dyDescent="0.25">
      <c r="A7" s="23" t="s">
        <v>10</v>
      </c>
      <c r="B7" s="23" t="s">
        <v>49</v>
      </c>
      <c r="C7" s="24" t="s">
        <v>40</v>
      </c>
      <c r="D7" s="24" t="s">
        <v>41</v>
      </c>
      <c r="E7" s="44" t="s">
        <v>3</v>
      </c>
    </row>
    <row r="8" spans="1:9" x14ac:dyDescent="0.25">
      <c r="A8" s="14" t="s">
        <v>35</v>
      </c>
      <c r="B8" s="43">
        <f>[1]survey!AI36</f>
        <v>30</v>
      </c>
      <c r="C8" s="43">
        <f>[1]survey!AJ36</f>
        <v>20</v>
      </c>
      <c r="D8" s="43">
        <f>[1]survey!AK36</f>
        <v>44</v>
      </c>
      <c r="E8" s="43">
        <f>SUM(B8:D8)</f>
        <v>94</v>
      </c>
    </row>
    <row r="9" spans="1:9" x14ac:dyDescent="0.25">
      <c r="A9" s="14" t="s">
        <v>4</v>
      </c>
      <c r="B9" s="43">
        <f>[1]survey!AI37</f>
        <v>8</v>
      </c>
      <c r="C9" s="43">
        <f>[1]survey!AJ37</f>
        <v>8</v>
      </c>
      <c r="D9" s="43">
        <f>[1]survey!AK37</f>
        <v>8</v>
      </c>
      <c r="E9" s="43">
        <f t="shared" ref="E9:E15" si="0">SUM(B9:D9)</f>
        <v>24</v>
      </c>
    </row>
    <row r="10" spans="1:9" x14ac:dyDescent="0.25">
      <c r="A10" s="14" t="s">
        <v>5</v>
      </c>
      <c r="B10" s="43">
        <f>[1]survey!AI38</f>
        <v>1</v>
      </c>
      <c r="C10" s="43">
        <f>[1]survey!AJ38</f>
        <v>2</v>
      </c>
      <c r="D10" s="43">
        <f>[1]survey!AK38</f>
        <v>3</v>
      </c>
      <c r="E10" s="43">
        <f t="shared" si="0"/>
        <v>6</v>
      </c>
      <c r="I10" s="7"/>
    </row>
    <row r="11" spans="1:9" ht="15.75" thickBot="1" x14ac:dyDescent="0.3">
      <c r="A11" s="14" t="s">
        <v>6</v>
      </c>
      <c r="B11" s="43">
        <f>[1]survey!AI39</f>
        <v>0</v>
      </c>
      <c r="C11" s="43">
        <f>[1]survey!AJ39</f>
        <v>0</v>
      </c>
      <c r="D11" s="43">
        <f>[1]survey!AK39</f>
        <v>0</v>
      </c>
      <c r="E11" s="43">
        <f>SUM(B11:D11)</f>
        <v>0</v>
      </c>
      <c r="I11" s="8"/>
    </row>
    <row r="12" spans="1:9" x14ac:dyDescent="0.25">
      <c r="A12" s="14" t="s">
        <v>7</v>
      </c>
      <c r="B12" s="43">
        <f>[1]survey!AI40</f>
        <v>0</v>
      </c>
      <c r="C12" s="43">
        <f>[1]survey!AJ40</f>
        <v>0</v>
      </c>
      <c r="D12" s="43">
        <f>[1]survey!AK40</f>
        <v>0</v>
      </c>
      <c r="E12" s="43">
        <f>SUM(B12:D12)</f>
        <v>0</v>
      </c>
      <c r="I12" s="4"/>
    </row>
    <row r="13" spans="1:9" x14ac:dyDescent="0.25">
      <c r="A13" s="14" t="s">
        <v>36</v>
      </c>
      <c r="B13" s="43">
        <f>[1]survey!AI$43</f>
        <v>3</v>
      </c>
      <c r="C13" s="43">
        <f>[1]survey!AJ$43</f>
        <v>39</v>
      </c>
      <c r="D13" s="43">
        <f>[1]survey!AK$43</f>
        <v>4</v>
      </c>
      <c r="E13" s="43">
        <f t="shared" si="0"/>
        <v>46</v>
      </c>
      <c r="I13" s="5"/>
    </row>
    <row r="14" spans="1:9" x14ac:dyDescent="0.25">
      <c r="A14" s="14" t="s">
        <v>8</v>
      </c>
      <c r="B14" s="43">
        <f>[1]survey!AI$41</f>
        <v>0</v>
      </c>
      <c r="C14" s="43">
        <f>[1]survey!AJ$41</f>
        <v>0</v>
      </c>
      <c r="D14" s="43">
        <f>[1]survey!AK$41</f>
        <v>0</v>
      </c>
      <c r="E14" s="43">
        <f t="shared" si="0"/>
        <v>0</v>
      </c>
      <c r="I14" s="6"/>
    </row>
    <row r="15" spans="1:9" x14ac:dyDescent="0.25">
      <c r="A15" s="14" t="s">
        <v>9</v>
      </c>
      <c r="B15" s="43">
        <f>[1]survey!AI$42</f>
        <v>0</v>
      </c>
      <c r="C15" s="43">
        <f>[1]survey!AJ$42</f>
        <v>0</v>
      </c>
      <c r="D15" s="43">
        <f>[1]survey!AK$42</f>
        <v>0</v>
      </c>
      <c r="E15" s="43">
        <f t="shared" si="0"/>
        <v>0</v>
      </c>
    </row>
    <row r="18" spans="1:5" ht="15" customHeight="1" x14ac:dyDescent="0.25">
      <c r="A18" s="42" t="s">
        <v>38</v>
      </c>
      <c r="B18" s="42"/>
      <c r="C18" s="42"/>
      <c r="D18" s="42"/>
      <c r="E18" s="42"/>
    </row>
    <row r="19" spans="1:5" ht="15" customHeight="1" x14ac:dyDescent="0.25">
      <c r="A19" s="42"/>
      <c r="B19" s="42"/>
      <c r="C19" s="42"/>
      <c r="D19" s="42"/>
      <c r="E19" s="42"/>
    </row>
    <row r="20" spans="1:5" ht="15" customHeight="1" x14ac:dyDescent="0.25">
      <c r="A20" s="42"/>
      <c r="B20" s="42"/>
      <c r="C20" s="42"/>
      <c r="D20" s="42"/>
      <c r="E20" s="42"/>
    </row>
    <row r="21" spans="1:5" ht="15" customHeight="1" x14ac:dyDescent="0.25">
      <c r="A21" s="42"/>
      <c r="B21" s="42"/>
      <c r="C21" s="42"/>
      <c r="D21" s="42"/>
      <c r="E21" s="42"/>
    </row>
    <row r="22" spans="1:5" ht="15" customHeight="1" x14ac:dyDescent="0.25">
      <c r="A22" s="42"/>
      <c r="B22" s="42"/>
      <c r="C22" s="42"/>
      <c r="D22" s="42"/>
      <c r="E22" s="42"/>
    </row>
    <row r="23" spans="1:5" ht="15" customHeight="1" x14ac:dyDescent="0.25">
      <c r="A23" s="42"/>
      <c r="B23" s="42"/>
      <c r="C23" s="42"/>
      <c r="D23" s="42"/>
      <c r="E23" s="42"/>
    </row>
    <row r="24" spans="1:5" ht="15.75" x14ac:dyDescent="0.25">
      <c r="A24" s="23" t="s">
        <v>10</v>
      </c>
      <c r="B24" s="23" t="s">
        <v>50</v>
      </c>
      <c r="C24" s="24" t="s">
        <v>51</v>
      </c>
      <c r="D24" s="24" t="s">
        <v>52</v>
      </c>
      <c r="E24" s="44" t="s">
        <v>3</v>
      </c>
    </row>
    <row r="25" spans="1:5" x14ac:dyDescent="0.25">
      <c r="A25" s="14" t="s">
        <v>35</v>
      </c>
      <c r="B25" s="43">
        <f>[1]survey!AL36</f>
        <v>207</v>
      </c>
      <c r="C25" s="43">
        <f>[1]survey!AM36</f>
        <v>41</v>
      </c>
      <c r="D25" s="43">
        <f>[1]survey!AN36</f>
        <v>47</v>
      </c>
      <c r="E25" s="43">
        <f>SUM(B25:D25)</f>
        <v>295</v>
      </c>
    </row>
    <row r="26" spans="1:5" x14ac:dyDescent="0.25">
      <c r="A26" s="14" t="s">
        <v>4</v>
      </c>
      <c r="B26" s="43">
        <f>[1]survey!AL37</f>
        <v>22</v>
      </c>
      <c r="C26" s="43">
        <f>[1]survey!AM37</f>
        <v>6</v>
      </c>
      <c r="D26" s="43">
        <f>[1]survey!AN37</f>
        <v>14</v>
      </c>
      <c r="E26" s="43">
        <f t="shared" ref="E26:E32" si="1">SUM(B26:D26)</f>
        <v>42</v>
      </c>
    </row>
    <row r="27" spans="1:5" x14ac:dyDescent="0.25">
      <c r="A27" s="14" t="s">
        <v>5</v>
      </c>
      <c r="B27" s="43">
        <f>[1]survey!AL38</f>
        <v>1</v>
      </c>
      <c r="C27" s="43">
        <f>[1]survey!AM38</f>
        <v>0</v>
      </c>
      <c r="D27" s="43">
        <f>[1]survey!AN38</f>
        <v>4</v>
      </c>
      <c r="E27" s="43">
        <f t="shared" si="1"/>
        <v>5</v>
      </c>
    </row>
    <row r="28" spans="1:5" x14ac:dyDescent="0.25">
      <c r="A28" s="14" t="s">
        <v>6</v>
      </c>
      <c r="B28" s="43">
        <f>[1]survey!AL39</f>
        <v>19</v>
      </c>
      <c r="C28" s="43">
        <f>[1]survey!AM39</f>
        <v>53</v>
      </c>
      <c r="D28" s="43">
        <f>[1]survey!AN39</f>
        <v>911</v>
      </c>
      <c r="E28" s="43">
        <f t="shared" si="1"/>
        <v>983</v>
      </c>
    </row>
    <row r="29" spans="1:5" x14ac:dyDescent="0.25">
      <c r="A29" s="14" t="s">
        <v>7</v>
      </c>
      <c r="B29" s="43">
        <f>[1]survey!AL40</f>
        <v>0</v>
      </c>
      <c r="C29" s="43">
        <f>[1]survey!AM40</f>
        <v>0</v>
      </c>
      <c r="D29" s="43">
        <f>[1]survey!AN40</f>
        <v>0</v>
      </c>
      <c r="E29" s="43">
        <f t="shared" si="1"/>
        <v>0</v>
      </c>
    </row>
    <row r="30" spans="1:5" x14ac:dyDescent="0.25">
      <c r="A30" s="14" t="s">
        <v>36</v>
      </c>
      <c r="B30" s="43">
        <f>[1]survey!AL43</f>
        <v>59</v>
      </c>
      <c r="C30" s="43">
        <f>[1]survey!AM43</f>
        <v>359</v>
      </c>
      <c r="D30" s="43">
        <f>[1]survey!AN43</f>
        <v>268</v>
      </c>
      <c r="E30" s="43">
        <f t="shared" si="1"/>
        <v>686</v>
      </c>
    </row>
    <row r="31" spans="1:5" x14ac:dyDescent="0.25">
      <c r="A31" s="14" t="s">
        <v>8</v>
      </c>
      <c r="B31" s="43">
        <f>[1]survey!AL41</f>
        <v>0</v>
      </c>
      <c r="C31" s="43">
        <f>[1]survey!AM41</f>
        <v>0</v>
      </c>
      <c r="D31" s="43">
        <f>[1]survey!AN41</f>
        <v>0</v>
      </c>
      <c r="E31" s="43">
        <f t="shared" si="1"/>
        <v>0</v>
      </c>
    </row>
    <row r="32" spans="1:5" x14ac:dyDescent="0.25">
      <c r="A32" s="14" t="s">
        <v>9</v>
      </c>
      <c r="B32" s="43">
        <f>[1]survey!AL42</f>
        <v>3</v>
      </c>
      <c r="C32" s="43">
        <f>[1]survey!AM42</f>
        <v>2</v>
      </c>
      <c r="D32" s="43">
        <f>[1]survey!AN42</f>
        <v>13</v>
      </c>
      <c r="E32" s="43">
        <f t="shared" si="1"/>
        <v>18</v>
      </c>
    </row>
    <row r="36" spans="1:5" ht="15" customHeight="1" x14ac:dyDescent="0.25">
      <c r="A36" s="42" t="s">
        <v>38</v>
      </c>
      <c r="B36" s="42"/>
      <c r="C36" s="42"/>
      <c r="D36" s="42"/>
      <c r="E36" s="42"/>
    </row>
    <row r="37" spans="1:5" ht="15" customHeight="1" x14ac:dyDescent="0.25">
      <c r="A37" s="42"/>
      <c r="B37" s="42"/>
      <c r="C37" s="42"/>
      <c r="D37" s="42"/>
      <c r="E37" s="42"/>
    </row>
    <row r="38" spans="1:5" ht="15" customHeight="1" x14ac:dyDescent="0.25">
      <c r="A38" s="42"/>
      <c r="B38" s="42"/>
      <c r="C38" s="42"/>
      <c r="D38" s="42"/>
      <c r="E38" s="42"/>
    </row>
    <row r="39" spans="1:5" ht="15" customHeight="1" x14ac:dyDescent="0.25">
      <c r="A39" s="42"/>
      <c r="B39" s="42"/>
      <c r="C39" s="42"/>
      <c r="D39" s="42"/>
      <c r="E39" s="42"/>
    </row>
    <row r="40" spans="1:5" ht="15" customHeight="1" x14ac:dyDescent="0.25">
      <c r="A40" s="42"/>
      <c r="B40" s="42"/>
      <c r="C40" s="42"/>
      <c r="D40" s="42"/>
      <c r="E40" s="42"/>
    </row>
    <row r="41" spans="1:5" ht="15" customHeight="1" x14ac:dyDescent="0.25">
      <c r="A41" s="42"/>
      <c r="B41" s="42"/>
      <c r="C41" s="42"/>
      <c r="D41" s="42"/>
      <c r="E41" s="42"/>
    </row>
    <row r="42" spans="1:5" ht="15.75" x14ac:dyDescent="0.25">
      <c r="A42" s="23" t="s">
        <v>10</v>
      </c>
      <c r="B42" s="23" t="s">
        <v>32</v>
      </c>
      <c r="C42" s="24" t="s">
        <v>33</v>
      </c>
      <c r="D42" s="24" t="s">
        <v>34</v>
      </c>
      <c r="E42" s="44" t="s">
        <v>3</v>
      </c>
    </row>
    <row r="43" spans="1:5" x14ac:dyDescent="0.25">
      <c r="A43" s="14" t="s">
        <v>35</v>
      </c>
      <c r="B43" s="43">
        <f>[1]survey!AO36</f>
        <v>10</v>
      </c>
      <c r="C43" s="43">
        <f>[1]survey!AP36</f>
        <v>23</v>
      </c>
      <c r="D43" s="43">
        <f>[1]survey!AQ36</f>
        <v>10</v>
      </c>
      <c r="E43" s="43">
        <f>SUM(B43:D43)</f>
        <v>43</v>
      </c>
    </row>
    <row r="44" spans="1:5" x14ac:dyDescent="0.25">
      <c r="A44" s="14" t="s">
        <v>4</v>
      </c>
      <c r="B44" s="43">
        <f>[1]survey!AO37</f>
        <v>5</v>
      </c>
      <c r="C44" s="43">
        <f>[1]survey!AP37</f>
        <v>9</v>
      </c>
      <c r="D44" s="43">
        <f>[1]survey!AQ37</f>
        <v>8</v>
      </c>
      <c r="E44" s="43">
        <f t="shared" ref="E44:E50" si="2">SUM(B44:D44)</f>
        <v>22</v>
      </c>
    </row>
    <row r="45" spans="1:5" x14ac:dyDescent="0.25">
      <c r="A45" s="14" t="s">
        <v>5</v>
      </c>
      <c r="B45" s="43">
        <f>[1]survey!AO38</f>
        <v>1</v>
      </c>
      <c r="C45" s="43">
        <f>[1]survey!AP38</f>
        <v>8</v>
      </c>
      <c r="D45" s="43">
        <f>[1]survey!AQ38</f>
        <v>5</v>
      </c>
      <c r="E45" s="43">
        <f t="shared" si="2"/>
        <v>14</v>
      </c>
    </row>
    <row r="46" spans="1:5" x14ac:dyDescent="0.25">
      <c r="A46" s="14" t="s">
        <v>6</v>
      </c>
      <c r="B46" s="43">
        <f>[1]survey!AO39</f>
        <v>0</v>
      </c>
      <c r="C46" s="43">
        <f>[1]survey!AP39</f>
        <v>356</v>
      </c>
      <c r="D46" s="43">
        <f>[1]survey!AQ39</f>
        <v>0</v>
      </c>
      <c r="E46" s="43">
        <f t="shared" si="2"/>
        <v>356</v>
      </c>
    </row>
    <row r="47" spans="1:5" x14ac:dyDescent="0.25">
      <c r="A47" s="14" t="s">
        <v>7</v>
      </c>
      <c r="B47" s="43">
        <f>[1]survey!AO40</f>
        <v>0</v>
      </c>
      <c r="C47" s="43">
        <f>[1]survey!AP40</f>
        <v>529</v>
      </c>
      <c r="D47" s="43">
        <f>[1]survey!AQ40</f>
        <v>0</v>
      </c>
      <c r="E47" s="43">
        <f t="shared" si="2"/>
        <v>529</v>
      </c>
    </row>
    <row r="48" spans="1:5" x14ac:dyDescent="0.25">
      <c r="A48" s="14" t="s">
        <v>36</v>
      </c>
      <c r="B48" s="43">
        <f>[1]survey!AO43</f>
        <v>30</v>
      </c>
      <c r="C48" s="43">
        <f>[1]survey!AP43</f>
        <v>3251</v>
      </c>
      <c r="D48" s="43">
        <f>[1]survey!AQ43</f>
        <v>112</v>
      </c>
      <c r="E48" s="43">
        <f t="shared" si="2"/>
        <v>3393</v>
      </c>
    </row>
    <row r="49" spans="1:10" x14ac:dyDescent="0.25">
      <c r="A49" s="14" t="s">
        <v>8</v>
      </c>
      <c r="B49" s="43">
        <f>[1]survey!AO41</f>
        <v>0</v>
      </c>
      <c r="C49" s="43">
        <f>[1]survey!AP41</f>
        <v>1</v>
      </c>
      <c r="D49" s="43">
        <f>[1]survey!AQ41</f>
        <v>1</v>
      </c>
      <c r="E49" s="43">
        <f t="shared" si="2"/>
        <v>2</v>
      </c>
    </row>
    <row r="50" spans="1:10" x14ac:dyDescent="0.25">
      <c r="A50" s="14" t="s">
        <v>9</v>
      </c>
      <c r="B50" s="43">
        <f>[1]survey!AO42</f>
        <v>4</v>
      </c>
      <c r="C50" s="43">
        <f>[1]survey!AP42</f>
        <v>48</v>
      </c>
      <c r="D50" s="43">
        <f>[1]survey!AQ42</f>
        <v>12</v>
      </c>
      <c r="E50" s="43">
        <f t="shared" si="2"/>
        <v>64</v>
      </c>
    </row>
    <row r="56" spans="1:10" ht="15" customHeight="1" x14ac:dyDescent="0.25">
      <c r="A56" s="42" t="s">
        <v>38</v>
      </c>
      <c r="B56" s="42"/>
      <c r="C56" s="42"/>
      <c r="D56" s="42"/>
      <c r="E56" s="42"/>
    </row>
    <row r="57" spans="1:10" ht="15" customHeight="1" x14ac:dyDescent="0.25">
      <c r="A57" s="42"/>
      <c r="B57" s="42"/>
      <c r="C57" s="42"/>
      <c r="D57" s="42"/>
      <c r="E57" s="42"/>
    </row>
    <row r="58" spans="1:10" ht="15" customHeight="1" x14ac:dyDescent="0.25">
      <c r="A58" s="42"/>
      <c r="B58" s="42"/>
      <c r="C58" s="42"/>
      <c r="D58" s="42"/>
      <c r="E58" s="42"/>
    </row>
    <row r="59" spans="1:10" ht="15" customHeight="1" x14ac:dyDescent="0.25">
      <c r="A59" s="42"/>
      <c r="B59" s="42"/>
      <c r="C59" s="42"/>
      <c r="D59" s="42"/>
      <c r="E59" s="42"/>
    </row>
    <row r="60" spans="1:10" ht="15" customHeight="1" x14ac:dyDescent="0.25">
      <c r="A60" s="42"/>
      <c r="B60" s="42"/>
      <c r="C60" s="42"/>
      <c r="D60" s="42"/>
      <c r="E60" s="42"/>
    </row>
    <row r="61" spans="1:10" ht="15" customHeight="1" x14ac:dyDescent="0.25">
      <c r="A61" s="42"/>
      <c r="B61" s="42"/>
      <c r="C61" s="42"/>
      <c r="D61" s="42"/>
      <c r="E61" s="42"/>
    </row>
    <row r="62" spans="1:10" ht="15.75" x14ac:dyDescent="0.25">
      <c r="A62" s="23" t="s">
        <v>10</v>
      </c>
      <c r="B62" s="23" t="s">
        <v>53</v>
      </c>
      <c r="C62" s="24" t="s">
        <v>54</v>
      </c>
      <c r="D62" s="24" t="s">
        <v>55</v>
      </c>
      <c r="E62" s="44" t="s">
        <v>3</v>
      </c>
      <c r="I62" s="11" t="s">
        <v>10</v>
      </c>
      <c r="J62" s="21" t="s">
        <v>76</v>
      </c>
    </row>
    <row r="63" spans="1:10" x14ac:dyDescent="0.25">
      <c r="A63" s="14" t="s">
        <v>35</v>
      </c>
      <c r="B63" s="43">
        <f>[1]survey!AR36</f>
        <v>10</v>
      </c>
      <c r="C63" s="43">
        <f>[1]survey!AS36</f>
        <v>2</v>
      </c>
      <c r="D63" s="43">
        <f>[1]survey!AT36</f>
        <v>27</v>
      </c>
      <c r="E63" s="43">
        <f>SUM(B63:D63)</f>
        <v>39</v>
      </c>
      <c r="I63" s="14" t="s">
        <v>35</v>
      </c>
      <c r="J63" s="22">
        <f>B63+C63+D63+D43+C43+B43+D25+C25+B25+D8+C8+B8</f>
        <v>471</v>
      </c>
    </row>
    <row r="64" spans="1:10" x14ac:dyDescent="0.25">
      <c r="A64" s="14" t="s">
        <v>4</v>
      </c>
      <c r="B64" s="43">
        <f>[1]survey!AR37</f>
        <v>10</v>
      </c>
      <c r="C64" s="43">
        <f>[1]survey!AS37</f>
        <v>21</v>
      </c>
      <c r="D64" s="43">
        <f>[1]survey!AT37</f>
        <v>11</v>
      </c>
      <c r="E64" s="43">
        <f t="shared" ref="E64:E70" si="3">SUM(B64:D64)</f>
        <v>42</v>
      </c>
      <c r="I64" s="14" t="s">
        <v>4</v>
      </c>
      <c r="J64" s="22">
        <f t="shared" ref="J64:J70" si="4">E64+E44+E26+E9</f>
        <v>130</v>
      </c>
    </row>
    <row r="65" spans="1:10" x14ac:dyDescent="0.25">
      <c r="A65" s="14" t="s">
        <v>5</v>
      </c>
      <c r="B65" s="43">
        <f>[1]survey!AR38</f>
        <v>3</v>
      </c>
      <c r="C65" s="43">
        <f>[1]survey!AS38</f>
        <v>0</v>
      </c>
      <c r="D65" s="43">
        <f>[1]survey!AT38</f>
        <v>1</v>
      </c>
      <c r="E65" s="43">
        <f t="shared" si="3"/>
        <v>4</v>
      </c>
      <c r="I65" s="14" t="s">
        <v>5</v>
      </c>
      <c r="J65" s="22">
        <f t="shared" si="4"/>
        <v>29</v>
      </c>
    </row>
    <row r="66" spans="1:10" x14ac:dyDescent="0.25">
      <c r="A66" s="14" t="s">
        <v>6</v>
      </c>
      <c r="B66" s="43">
        <f>[1]survey!AR39</f>
        <v>0</v>
      </c>
      <c r="C66" s="43">
        <f>[1]survey!AS39</f>
        <v>28086</v>
      </c>
      <c r="D66" s="43">
        <f>[1]survey!AT39</f>
        <v>3</v>
      </c>
      <c r="E66" s="43">
        <f t="shared" si="3"/>
        <v>28089</v>
      </c>
      <c r="I66" s="14" t="s">
        <v>6</v>
      </c>
      <c r="J66" s="22">
        <f t="shared" si="4"/>
        <v>29428</v>
      </c>
    </row>
    <row r="67" spans="1:10" x14ac:dyDescent="0.25">
      <c r="A67" s="14" t="s">
        <v>7</v>
      </c>
      <c r="B67" s="43">
        <f>[1]survey!AR40</f>
        <v>0</v>
      </c>
      <c r="C67" s="43">
        <f>[1]survey!AS40</f>
        <v>1004</v>
      </c>
      <c r="D67" s="43">
        <f>[1]survey!AT40</f>
        <v>2</v>
      </c>
      <c r="E67" s="43">
        <f t="shared" si="3"/>
        <v>1006</v>
      </c>
      <c r="I67" s="14" t="s">
        <v>7</v>
      </c>
      <c r="J67" s="22">
        <f t="shared" si="4"/>
        <v>1535</v>
      </c>
    </row>
    <row r="68" spans="1:10" x14ac:dyDescent="0.25">
      <c r="A68" s="26" t="s">
        <v>36</v>
      </c>
      <c r="B68" s="43">
        <f>[1]survey!AR43</f>
        <v>31</v>
      </c>
      <c r="C68" s="43">
        <f>[1]survey!AS43</f>
        <v>8044</v>
      </c>
      <c r="D68" s="43">
        <f>[1]survey!AT43</f>
        <v>35</v>
      </c>
      <c r="E68" s="43">
        <f t="shared" si="3"/>
        <v>8110</v>
      </c>
      <c r="I68" s="26" t="s">
        <v>36</v>
      </c>
      <c r="J68" s="22">
        <f t="shared" si="4"/>
        <v>12235</v>
      </c>
    </row>
    <row r="69" spans="1:10" x14ac:dyDescent="0.25">
      <c r="A69" s="14" t="s">
        <v>8</v>
      </c>
      <c r="B69" s="43">
        <f>[1]survey!AR41</f>
        <v>0</v>
      </c>
      <c r="C69" s="43">
        <f>[1]survey!AS41</f>
        <v>0</v>
      </c>
      <c r="D69" s="43">
        <f>[1]survey!AT41</f>
        <v>0</v>
      </c>
      <c r="E69" s="43">
        <f t="shared" si="3"/>
        <v>0</v>
      </c>
      <c r="I69" s="14" t="s">
        <v>8</v>
      </c>
      <c r="J69" s="22">
        <f t="shared" si="4"/>
        <v>2</v>
      </c>
    </row>
    <row r="70" spans="1:10" x14ac:dyDescent="0.25">
      <c r="A70" s="14" t="s">
        <v>9</v>
      </c>
      <c r="B70" s="43">
        <f>[1]survey!AR42</f>
        <v>2</v>
      </c>
      <c r="C70" s="43">
        <f>[1]survey!AS42</f>
        <v>69</v>
      </c>
      <c r="D70" s="43">
        <f>[1]survey!AT42</f>
        <v>20</v>
      </c>
      <c r="E70" s="43">
        <f t="shared" si="3"/>
        <v>91</v>
      </c>
      <c r="I70" s="14" t="s">
        <v>9</v>
      </c>
      <c r="J70" s="22">
        <f t="shared" si="4"/>
        <v>173</v>
      </c>
    </row>
  </sheetData>
  <pageMargins left="0.7" right="0.7" top="0.75" bottom="0.75" header="0.3" footer="0.3"/>
  <pageSetup paperSize="9" orientation="portrait" horizontalDpi="360" verticalDpi="36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1"/>
  <sheetViews>
    <sheetView tabSelected="1" workbookViewId="0">
      <selection activeCell="A7" sqref="A7:H18"/>
    </sheetView>
  </sheetViews>
  <sheetFormatPr baseColWidth="10" defaultRowHeight="15" x14ac:dyDescent="0.25"/>
  <cols>
    <col min="1" max="1" width="45.28515625" bestFit="1" customWidth="1"/>
    <col min="2" max="2" width="23.7109375" bestFit="1" customWidth="1"/>
    <col min="3" max="3" width="20.5703125" bestFit="1" customWidth="1"/>
    <col min="4" max="4" width="20.140625" bestFit="1" customWidth="1"/>
    <col min="5" max="5" width="20.140625" customWidth="1"/>
    <col min="6" max="6" width="9.85546875" bestFit="1" customWidth="1"/>
    <col min="7" max="7" width="10.28515625" customWidth="1"/>
  </cols>
  <sheetData>
    <row r="1" spans="1:8" x14ac:dyDescent="0.25">
      <c r="A1" s="45" t="s">
        <v>38</v>
      </c>
      <c r="B1" s="45"/>
      <c r="C1" s="45"/>
      <c r="D1" s="45"/>
      <c r="E1" s="45"/>
      <c r="F1" s="45"/>
      <c r="G1" s="45"/>
    </row>
    <row r="2" spans="1:8" x14ac:dyDescent="0.25">
      <c r="A2" s="45"/>
      <c r="B2" s="45"/>
      <c r="C2" s="45"/>
      <c r="D2" s="45"/>
      <c r="E2" s="45"/>
      <c r="F2" s="45"/>
      <c r="G2" s="45"/>
    </row>
    <row r="3" spans="1:8" x14ac:dyDescent="0.25">
      <c r="A3" s="45"/>
      <c r="B3" s="45"/>
      <c r="C3" s="45"/>
      <c r="D3" s="45"/>
      <c r="E3" s="45"/>
      <c r="F3" s="45"/>
      <c r="G3" s="45"/>
    </row>
    <row r="4" spans="1:8" x14ac:dyDescent="0.25">
      <c r="A4" s="45"/>
      <c r="B4" s="45"/>
      <c r="C4" s="45"/>
      <c r="D4" s="45"/>
      <c r="E4" s="45"/>
      <c r="F4" s="45"/>
      <c r="G4" s="45"/>
    </row>
    <row r="5" spans="1:8" x14ac:dyDescent="0.25">
      <c r="A5" s="45"/>
      <c r="B5" s="45"/>
      <c r="C5" s="45"/>
      <c r="D5" s="45"/>
      <c r="E5" s="45"/>
      <c r="F5" s="45"/>
      <c r="G5" s="45"/>
    </row>
    <row r="6" spans="1:8" x14ac:dyDescent="0.25">
      <c r="A6" s="45"/>
      <c r="B6" s="45"/>
      <c r="C6" s="45"/>
      <c r="D6" s="45"/>
      <c r="E6" s="45"/>
      <c r="F6" s="45"/>
      <c r="G6" s="45"/>
      <c r="H6" s="1"/>
    </row>
    <row r="7" spans="1:8" ht="12.6" customHeight="1" x14ac:dyDescent="0.25">
      <c r="A7" s="49" t="s">
        <v>75</v>
      </c>
      <c r="B7" s="50"/>
      <c r="C7" s="50"/>
      <c r="D7" s="50"/>
      <c r="E7" s="50"/>
      <c r="F7" s="50"/>
      <c r="G7" s="50"/>
      <c r="H7" s="51"/>
    </row>
    <row r="8" spans="1:8" x14ac:dyDescent="0.25">
      <c r="A8" s="21" t="s">
        <v>11</v>
      </c>
      <c r="B8" s="46" t="s">
        <v>12</v>
      </c>
      <c r="C8" s="52"/>
      <c r="D8" s="52"/>
      <c r="E8" s="47"/>
      <c r="F8" s="46" t="s">
        <v>13</v>
      </c>
      <c r="G8" s="47"/>
      <c r="H8" s="48" t="s">
        <v>74</v>
      </c>
    </row>
    <row r="9" spans="1:8" x14ac:dyDescent="0.25">
      <c r="A9" s="27"/>
      <c r="B9" s="37" t="s">
        <v>18</v>
      </c>
      <c r="C9" s="27" t="s">
        <v>19</v>
      </c>
      <c r="D9" s="27" t="s">
        <v>37</v>
      </c>
      <c r="E9" s="27" t="s">
        <v>72</v>
      </c>
      <c r="F9" s="37" t="s">
        <v>14</v>
      </c>
      <c r="G9" s="21" t="s">
        <v>15</v>
      </c>
      <c r="H9" s="48"/>
    </row>
    <row r="10" spans="1:8" ht="24" x14ac:dyDescent="0.25">
      <c r="A10" s="27"/>
      <c r="B10" s="27"/>
      <c r="C10" s="27"/>
      <c r="D10" s="27"/>
      <c r="E10" s="27"/>
      <c r="F10" s="38" t="s">
        <v>77</v>
      </c>
      <c r="G10" s="38" t="s">
        <v>16</v>
      </c>
      <c r="H10" s="48"/>
    </row>
    <row r="11" spans="1:8" x14ac:dyDescent="0.25">
      <c r="A11" s="14" t="s">
        <v>35</v>
      </c>
      <c r="B11" s="27">
        <f>'Data Cruda de Afecciones '!E8</f>
        <v>94</v>
      </c>
      <c r="C11" s="27">
        <f>'Data Cruda de Afecciones '!E25</f>
        <v>295</v>
      </c>
      <c r="D11" s="27">
        <f>'Data Cruda de Afecciones '!E43</f>
        <v>43</v>
      </c>
      <c r="E11" s="27">
        <f>'Data Cruda de Afecciones '!E63</f>
        <v>39</v>
      </c>
      <c r="F11" s="39">
        <f>D11-E11</f>
        <v>4</v>
      </c>
      <c r="G11" s="40">
        <f>E11/D11</f>
        <v>0.90697674418604646</v>
      </c>
      <c r="H11" s="14" t="str" cm="1">
        <f t="array" ref="H11">_xlfn.IFS(E11&gt;D11,"AUMENTO",E11&lt;D11,"DISMINUYO",E11=D11,"CONSTANTE")</f>
        <v>DISMINUYO</v>
      </c>
    </row>
    <row r="12" spans="1:8" x14ac:dyDescent="0.25">
      <c r="A12" s="14" t="s">
        <v>4</v>
      </c>
      <c r="B12" s="43">
        <f>'Data Cruda de Afecciones '!E9</f>
        <v>24</v>
      </c>
      <c r="C12" s="43">
        <f>'Data Cruda de Afecciones '!E26</f>
        <v>42</v>
      </c>
      <c r="D12" s="43">
        <f>'Data Cruda de Afecciones '!E44</f>
        <v>22</v>
      </c>
      <c r="E12" s="43">
        <f>'Data Cruda de Afecciones '!E64</f>
        <v>42</v>
      </c>
      <c r="F12" s="39">
        <f t="shared" ref="F12:F18" si="0">D12-E12</f>
        <v>-20</v>
      </c>
      <c r="G12" s="40">
        <f>E12/D12</f>
        <v>1.9090909090909092</v>
      </c>
      <c r="H12" s="14" t="str" cm="1">
        <f t="array" ref="H12">_xlfn.IFS(E12&gt;D12,"AUMENTO",E12&lt;D12,"DISMINUYO",E12=D12,"CONSTANTE")</f>
        <v>AUMENTO</v>
      </c>
    </row>
    <row r="13" spans="1:8" x14ac:dyDescent="0.25">
      <c r="A13" s="14" t="s">
        <v>5</v>
      </c>
      <c r="B13" s="43">
        <f>'Data Cruda de Afecciones '!E10</f>
        <v>6</v>
      </c>
      <c r="C13" s="43">
        <f>'Data Cruda de Afecciones '!E27</f>
        <v>5</v>
      </c>
      <c r="D13" s="43">
        <f>'Data Cruda de Afecciones '!E45</f>
        <v>14</v>
      </c>
      <c r="E13" s="43">
        <f>'Data Cruda de Afecciones '!E65</f>
        <v>4</v>
      </c>
      <c r="F13" s="39">
        <f t="shared" si="0"/>
        <v>10</v>
      </c>
      <c r="G13" s="40">
        <f t="shared" ref="G13:G18" si="1">E13/D13</f>
        <v>0.2857142857142857</v>
      </c>
      <c r="H13" s="14" t="str" cm="1">
        <f t="array" ref="H13">_xlfn.IFS(E13&gt;D13,"AUMENTO",E13&lt;D13,"DISMINUYO",E13=D13,"CONSTANTE")</f>
        <v>DISMINUYO</v>
      </c>
    </row>
    <row r="14" spans="1:8" x14ac:dyDescent="0.25">
      <c r="A14" s="14" t="s">
        <v>6</v>
      </c>
      <c r="B14" s="43">
        <f>'Data Cruda de Afecciones '!E11</f>
        <v>0</v>
      </c>
      <c r="C14" s="43">
        <f>'Data Cruda de Afecciones '!E28</f>
        <v>983</v>
      </c>
      <c r="D14" s="43">
        <f>'Data Cruda de Afecciones '!E46</f>
        <v>356</v>
      </c>
      <c r="E14" s="43">
        <f>'Data Cruda de Afecciones '!E66</f>
        <v>28089</v>
      </c>
      <c r="F14" s="39">
        <f t="shared" si="0"/>
        <v>-27733</v>
      </c>
      <c r="G14" s="40">
        <f t="shared" si="1"/>
        <v>78.901685393258433</v>
      </c>
      <c r="H14" s="14" t="str" cm="1">
        <f t="array" ref="H14">_xlfn.IFS(E14&gt;D14,"AUMENTO",E14&lt;D14,"DISMINUYO",E14=D14,"CONSTANTE")</f>
        <v>AUMENTO</v>
      </c>
    </row>
    <row r="15" spans="1:8" x14ac:dyDescent="0.25">
      <c r="A15" s="14" t="s">
        <v>7</v>
      </c>
      <c r="B15" s="43">
        <f>'Data Cruda de Afecciones '!E12</f>
        <v>0</v>
      </c>
      <c r="C15" s="43">
        <f>'Data Cruda de Afecciones '!E29</f>
        <v>0</v>
      </c>
      <c r="D15" s="43">
        <f>'Data Cruda de Afecciones '!E47</f>
        <v>529</v>
      </c>
      <c r="E15" s="43">
        <f>'Data Cruda de Afecciones '!E67</f>
        <v>1006</v>
      </c>
      <c r="F15" s="39">
        <f t="shared" si="0"/>
        <v>-477</v>
      </c>
      <c r="G15" s="40">
        <f t="shared" si="1"/>
        <v>1.9017013232514177</v>
      </c>
      <c r="H15" s="14" t="str" cm="1">
        <f t="array" ref="H15">_xlfn.IFS(E15&gt;D15,"AUMENTO",E15&lt;D15,"DISMINUYO",E15=D15,"CONSTANTE")</f>
        <v>AUMENTO</v>
      </c>
    </row>
    <row r="16" spans="1:8" x14ac:dyDescent="0.25">
      <c r="A16" s="14" t="s">
        <v>36</v>
      </c>
      <c r="B16" s="43">
        <f>'Data Cruda de Afecciones '!E13</f>
        <v>46</v>
      </c>
      <c r="C16" s="43">
        <f>'Data Cruda de Afecciones '!E30</f>
        <v>686</v>
      </c>
      <c r="D16" s="43">
        <f>'Data Cruda de Afecciones '!E48</f>
        <v>3393</v>
      </c>
      <c r="E16" s="43">
        <f>'Data Cruda de Afecciones '!E68</f>
        <v>8110</v>
      </c>
      <c r="F16" s="39">
        <f t="shared" si="0"/>
        <v>-4717</v>
      </c>
      <c r="G16" s="40">
        <f t="shared" si="1"/>
        <v>2.3902151488358383</v>
      </c>
      <c r="H16" s="14" t="str" cm="1">
        <f t="array" ref="H16">_xlfn.IFS(E16&gt;D16,"AUMENTO",E16&lt;D16,"DISMINUYO",E16=D16,"CONSTANTE")</f>
        <v>AUMENTO</v>
      </c>
    </row>
    <row r="17" spans="1:8" x14ac:dyDescent="0.25">
      <c r="A17" s="14" t="s">
        <v>8</v>
      </c>
      <c r="B17" s="43">
        <f>'Data Cruda de Afecciones '!E14</f>
        <v>0</v>
      </c>
      <c r="C17" s="43">
        <f>'Data Cruda de Afecciones '!E31</f>
        <v>0</v>
      </c>
      <c r="D17" s="43">
        <f>'Data Cruda de Afecciones '!E49</f>
        <v>2</v>
      </c>
      <c r="E17" s="43">
        <f>'Data Cruda de Afecciones '!E69</f>
        <v>0</v>
      </c>
      <c r="F17" s="39">
        <f t="shared" si="0"/>
        <v>2</v>
      </c>
      <c r="G17" s="40">
        <f t="shared" si="1"/>
        <v>0</v>
      </c>
      <c r="H17" s="14" t="str" cm="1">
        <f t="array" ref="H17">_xlfn.IFS(E17&gt;D17,"AUMENTO",E17&lt;D17,"DISMINUYO",E17=D17,"CONSTANTE")</f>
        <v>DISMINUYO</v>
      </c>
    </row>
    <row r="18" spans="1:8" x14ac:dyDescent="0.25">
      <c r="A18" s="14" t="s">
        <v>9</v>
      </c>
      <c r="B18" s="43">
        <f>'Data Cruda de Afecciones '!E15</f>
        <v>0</v>
      </c>
      <c r="C18" s="43">
        <f>'Data Cruda de Afecciones '!E32</f>
        <v>18</v>
      </c>
      <c r="D18" s="43">
        <f>'Data Cruda de Afecciones '!E50</f>
        <v>64</v>
      </c>
      <c r="E18" s="43">
        <f>'Data Cruda de Afecciones '!E70</f>
        <v>91</v>
      </c>
      <c r="F18" s="39">
        <f t="shared" si="0"/>
        <v>-27</v>
      </c>
      <c r="G18" s="40">
        <f t="shared" si="1"/>
        <v>1.421875</v>
      </c>
      <c r="H18" s="14" t="str" cm="1">
        <f t="array" ref="H18">_xlfn.IFS(E18&gt;D18,"AUMENTO",E18&lt;D18,"DISMINUYO",E18=D18,"CONSTANTE")</f>
        <v>AUMENTO</v>
      </c>
    </row>
    <row r="19" spans="1:8" x14ac:dyDescent="0.25">
      <c r="G19" s="2"/>
    </row>
    <row r="20" spans="1:8" x14ac:dyDescent="0.25">
      <c r="G20" s="2"/>
    </row>
    <row r="21" spans="1:8" x14ac:dyDescent="0.25">
      <c r="G21" s="2"/>
    </row>
  </sheetData>
  <mergeCells count="5">
    <mergeCell ref="A1:G6"/>
    <mergeCell ref="F8:G8"/>
    <mergeCell ref="H8:H10"/>
    <mergeCell ref="A7:H7"/>
    <mergeCell ref="B8:E8"/>
  </mergeCells>
  <conditionalFormatting sqref="H11:H18">
    <cfRule type="containsText" dxfId="3" priority="1" operator="containsText" text="DISMINUYO">
      <formula>NOT(ISERROR(SEARCH("DISMINUYO",H11)))</formula>
    </cfRule>
    <cfRule type="containsText" dxfId="2" priority="2" operator="containsText" text="CONSTANTE">
      <formula>NOT(ISERROR(SEARCH("CONSTANTE",H11)))</formula>
    </cfRule>
    <cfRule type="containsText" dxfId="1" priority="3" operator="containsText" text="DISMINUYO">
      <formula>NOT(ISERROR(SEARCH("DISMINUYO",H11)))</formula>
    </cfRule>
    <cfRule type="containsText" dxfId="0" priority="4" operator="containsText" text="AUMENTO">
      <formula>NOT(ISERROR(SEARCH("AUMENTO",H11)))</formula>
    </cfRule>
  </conditionalFormatting>
  <pageMargins left="0.7" right="0.7" top="0.75" bottom="0.75" header="0.3" footer="0.3"/>
  <pageSetup paperSize="9" orientation="portrait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Data Cruda de Hechos</vt:lpstr>
      <vt:lpstr>Data Cruda de Afecciones </vt:lpstr>
      <vt:lpstr>Data de la Variables 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Departamento OAI</dc:creator>
  <cp:lastModifiedBy>RUBEN ANTONIO  FRONTAL CARRAN</cp:lastModifiedBy>
  <dcterms:created xsi:type="dcterms:W3CDTF">2022-04-27T15:56:57Z</dcterms:created>
  <dcterms:modified xsi:type="dcterms:W3CDTF">2024-01-08T12:31:36Z</dcterms:modified>
</cp:coreProperties>
</file>